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20_社会福祉施設関係\02_施設指導監査関係\09_チェックリスト\2024年度\障害\勤務形態一覧表\"/>
    </mc:Choice>
  </mc:AlternateContent>
  <xr:revisionPtr revIDLastSave="0" documentId="13_ncr:1_{C7F3A93A-0921-4800-B0F5-A6556FA6C912}" xr6:coauthVersionLast="47" xr6:coauthVersionMax="47" xr10:uidLastSave="{00000000-0000-0000-0000-000000000000}"/>
  <bookViews>
    <workbookView xWindow="-120" yWindow="-120" windowWidth="29040" windowHeight="15720" xr2:uid="{47DB5806-F0C7-4422-80D4-8FBE513A016A}"/>
  </bookViews>
  <sheets>
    <sheet name="勤務形態一覧表（就労移行支援）" sheetId="1" r:id="rId1"/>
    <sheet name="勤務形態一覧表（認定指定就労移行支援）" sheetId="2" r:id="rId2"/>
    <sheet name="勤務形態一覧表（就労定着支援）" sheetId="3" r:id="rId3"/>
    <sheet name="施設外就労実績" sheetId="4" r:id="rId4"/>
  </sheets>
  <externalReferences>
    <externalReference r:id="rId5"/>
    <externalReference r:id="rId6"/>
  </externalReferences>
  <definedNames>
    <definedName name="___kk06" localSheetId="3">#REF!</definedName>
    <definedName name="___kk06">#REF!</definedName>
    <definedName name="___kk29" localSheetId="3">#REF!</definedName>
    <definedName name="___kk29">#REF!</definedName>
    <definedName name="__kk06" localSheetId="3">#REF!</definedName>
    <definedName name="__kk06">#REF!</definedName>
    <definedName name="__kk29" localSheetId="3">#REF!</definedName>
    <definedName name="__kk29">#REF!</definedName>
    <definedName name="_kk06" localSheetId="3">#REF!</definedName>
    <definedName name="_kk06">#REF!</definedName>
    <definedName name="_kk29" localSheetId="3">#REF!</definedName>
    <definedName name="_kk29">#REF!</definedName>
    <definedName name="Avrg" localSheetId="3">#REF!</definedName>
    <definedName name="Avrg">#REF!</definedName>
    <definedName name="avrg1" localSheetId="3">#REF!</definedName>
    <definedName name="avrg1">#REF!</definedName>
    <definedName name="jiritu" localSheetId="3">#REF!</definedName>
    <definedName name="jiritu">#REF!</definedName>
    <definedName name="KK_03" localSheetId="3">#REF!</definedName>
    <definedName name="KK_03">#REF!</definedName>
    <definedName name="kk_04" localSheetId="3">#REF!</definedName>
    <definedName name="kk_04">#REF!</definedName>
    <definedName name="KK_06" localSheetId="3">#REF!</definedName>
    <definedName name="KK_06">#REF!</definedName>
    <definedName name="kk_07" localSheetId="3">#REF!</definedName>
    <definedName name="kk_07">#REF!</definedName>
    <definedName name="KK2_3" localSheetId="3">#REF!</definedName>
    <definedName name="KK2_3">#REF!</definedName>
    <definedName name="_xlnm.Print_Area" localSheetId="0">'勤務形態一覧表（就労移行支援）'!$A$1:$AN$79</definedName>
    <definedName name="_xlnm.Print_Area" localSheetId="2">'勤務形態一覧表（就労定着支援）'!$A$1:$AN$78</definedName>
    <definedName name="_xlnm.Print_Area" localSheetId="1">'勤務形態一覧表（認定指定就労移行支援）'!$A$1:$AN$79</definedName>
    <definedName name="_xlnm.Print_Area" localSheetId="3">施設外就労実績!$A$1:$CC$56</definedName>
    <definedName name="Roman_01" localSheetId="3">#REF!</definedName>
    <definedName name="Roman_01">#REF!</definedName>
    <definedName name="Roman_03" localSheetId="3">#REF!</definedName>
    <definedName name="Roman_03">#REF!</definedName>
    <definedName name="Roman_04" localSheetId="3">#REF!</definedName>
    <definedName name="Roman_04">#REF!</definedName>
    <definedName name="Roman_06" localSheetId="3">#REF!</definedName>
    <definedName name="Roman_06">#REF!</definedName>
    <definedName name="roman_09" localSheetId="3">#REF!</definedName>
    <definedName name="roman_09">#REF!</definedName>
    <definedName name="roman_11" localSheetId="3">#REF!</definedName>
    <definedName name="roman_11">#REF!</definedName>
    <definedName name="roman11" localSheetId="3">#REF!</definedName>
    <definedName name="roman11">#REF!</definedName>
    <definedName name="Roman2_1" localSheetId="3">#REF!</definedName>
    <definedName name="Roman2_1">#REF!</definedName>
    <definedName name="Roman2_3" localSheetId="3">#REF!</definedName>
    <definedName name="Roman2_3">#REF!</definedName>
    <definedName name="roman31" localSheetId="3">#REF!</definedName>
    <definedName name="roman31">#REF!</definedName>
    <definedName name="roman33" localSheetId="3">#REF!</definedName>
    <definedName name="roman33">#REF!</definedName>
    <definedName name="roman4_3" localSheetId="3">#REF!</definedName>
    <definedName name="roman4_3">#REF!</definedName>
    <definedName name="roman7_1" localSheetId="3">#REF!</definedName>
    <definedName name="roman7_1">#REF!</definedName>
    <definedName name="roman77" localSheetId="3">#REF!</definedName>
    <definedName name="roman77">#REF!</definedName>
    <definedName name="romann_12" localSheetId="3">#REF!</definedName>
    <definedName name="romann_12">#REF!</definedName>
    <definedName name="romann_66" localSheetId="3">#REF!</definedName>
    <definedName name="romann_66">#REF!</definedName>
    <definedName name="romann33" localSheetId="3">#REF!</definedName>
    <definedName name="romann33">#REF!</definedName>
    <definedName name="serv" localSheetId="3">#REF!</definedName>
    <definedName name="serv">#REF!</definedName>
    <definedName name="serv_" localSheetId="3">#REF!</definedName>
    <definedName name="serv_">#REF!</definedName>
    <definedName name="Serv_LIST" localSheetId="3">#REF!</definedName>
    <definedName name="Serv_LIST">#REF!</definedName>
    <definedName name="servo1" localSheetId="3">#REF!</definedName>
    <definedName name="servo1">#REF!</definedName>
    <definedName name="ｔａｂｉｅ＿04" localSheetId="3">#REF!</definedName>
    <definedName name="ｔａｂｉｅ＿04">#REF!</definedName>
    <definedName name="table_03" localSheetId="3">#REF!</definedName>
    <definedName name="table_03">#REF!</definedName>
    <definedName name="table_06" localSheetId="3">#REF!</definedName>
    <definedName name="table_06">#REF!</definedName>
    <definedName name="table2_3" localSheetId="3">#REF!</definedName>
    <definedName name="table2_3">#REF!</definedName>
    <definedName name="tapi2" localSheetId="3">#REF!</definedName>
    <definedName name="tapi2">#REF!</definedName>
    <definedName name="tebie_o7" localSheetId="3">#REF!</definedName>
    <definedName name="tebie_o7">#REF!</definedName>
    <definedName name="tebie08" localSheetId="3">#REF!</definedName>
    <definedName name="tebie08">#REF!</definedName>
    <definedName name="tebie33" localSheetId="3">#REF!</definedName>
    <definedName name="tebie33">#REF!</definedName>
    <definedName name="tebiroo" localSheetId="3">#REF!</definedName>
    <definedName name="tebiroo">#REF!</definedName>
    <definedName name="teble" localSheetId="3">#REF!</definedName>
    <definedName name="teble">#REF!</definedName>
    <definedName name="teble_09" localSheetId="3">#REF!</definedName>
    <definedName name="teble_09">#REF!</definedName>
    <definedName name="teble77" localSheetId="3">#REF!</definedName>
    <definedName name="teble77">#REF!</definedName>
    <definedName name="就労継続支援Ｂ型" localSheetId="3">[1]選択肢!#REF!</definedName>
    <definedName name="就労継続支援Ｂ型">[2]選択肢!#REF!</definedName>
    <definedName name="食事" localSheetId="3">#REF!</definedName>
    <definedName name="食事">#REF!</definedName>
    <definedName name="町っ油" localSheetId="3">#REF!</definedName>
    <definedName name="町っ油">#REF!</definedName>
    <definedName name="利用日数記入例" localSheetId="3">#REF!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3" l="1"/>
  <c r="AK31" i="1"/>
  <c r="AK31" i="2"/>
  <c r="AK31" i="3"/>
  <c r="AK30" i="3"/>
  <c r="AK11" i="3"/>
  <c r="AK12" i="2"/>
  <c r="C51" i="2" l="1"/>
  <c r="AJ39" i="2" l="1"/>
  <c r="AJ38" i="2"/>
  <c r="AL38" i="2" s="1"/>
  <c r="AK30" i="2"/>
  <c r="AK29" i="2"/>
  <c r="AK28" i="2"/>
  <c r="AK27" i="2"/>
  <c r="AK26" i="2"/>
  <c r="AK25" i="2"/>
  <c r="AK24" i="2"/>
  <c r="AK23" i="2"/>
  <c r="AK22" i="2"/>
  <c r="AK21" i="2"/>
  <c r="AK20" i="2"/>
  <c r="AK19" i="2"/>
  <c r="AK18" i="2"/>
  <c r="AK17" i="2"/>
  <c r="AK16" i="2"/>
  <c r="AK15" i="2"/>
  <c r="AK14" i="2"/>
  <c r="AK13" i="2"/>
  <c r="AK11" i="2"/>
  <c r="AK11" i="1"/>
  <c r="AK12" i="1"/>
  <c r="AK13" i="1"/>
  <c r="AK14" i="1"/>
  <c r="AK15" i="1"/>
  <c r="AK16" i="1"/>
  <c r="AK17" i="1"/>
  <c r="AK18" i="1"/>
  <c r="AK19" i="1"/>
  <c r="AK20" i="1"/>
  <c r="AK21" i="1"/>
  <c r="AK22" i="1"/>
  <c r="AK23" i="1"/>
  <c r="AK24" i="1"/>
  <c r="AK25" i="1"/>
  <c r="AK26" i="1"/>
  <c r="AK27" i="1"/>
  <c r="AK28" i="1"/>
  <c r="AK29" i="1"/>
  <c r="AK30" i="1"/>
  <c r="C50" i="3" l="1"/>
  <c r="C48" i="3"/>
  <c r="AJ39" i="3"/>
  <c r="AJ38" i="3"/>
  <c r="AL38" i="3"/>
  <c r="AK22" i="3"/>
  <c r="AK21" i="3"/>
  <c r="AK20" i="3"/>
  <c r="AK19" i="3"/>
  <c r="AK18" i="3"/>
  <c r="AK17" i="3"/>
  <c r="AK16" i="3"/>
  <c r="AK15" i="3"/>
  <c r="AK14" i="3"/>
  <c r="AK13" i="3"/>
  <c r="AK12" i="3"/>
  <c r="AK23" i="3"/>
  <c r="AK24" i="3"/>
  <c r="AK25" i="3"/>
  <c r="AK26" i="3"/>
  <c r="AK27" i="3"/>
  <c r="AK28" i="3"/>
  <c r="AK29" i="3"/>
  <c r="C43" i="3" l="1"/>
  <c r="BY44" i="4" l="1"/>
  <c r="AJ44" i="4"/>
  <c r="BY43" i="4"/>
  <c r="AJ43" i="4"/>
  <c r="BY42" i="4"/>
  <c r="AJ42" i="4"/>
  <c r="BY41" i="4"/>
  <c r="AJ41" i="4"/>
  <c r="BY40" i="4"/>
  <c r="AJ40" i="4"/>
  <c r="BY39" i="4"/>
  <c r="AL50" i="3"/>
  <c r="AG50" i="3"/>
  <c r="AA50" i="3"/>
  <c r="U50" i="3"/>
  <c r="O50" i="3"/>
  <c r="I50" i="3"/>
  <c r="E50" i="3"/>
  <c r="AM49" i="3"/>
  <c r="AJ48" i="3"/>
  <c r="AA49" i="3"/>
  <c r="U48" i="3"/>
  <c r="R49" i="3"/>
  <c r="I49" i="3"/>
  <c r="F49" i="3"/>
  <c r="D48"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L29" i="3"/>
  <c r="AL27" i="3"/>
  <c r="AL18" i="3"/>
  <c r="AL17"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G9" i="3"/>
  <c r="AF9" i="3"/>
  <c r="AE9" i="3"/>
  <c r="AD9" i="3"/>
  <c r="AC9" i="3"/>
  <c r="AB9" i="3"/>
  <c r="AA9" i="3"/>
  <c r="Z9" i="3"/>
  <c r="Y9" i="3"/>
  <c r="X9" i="3"/>
  <c r="W9" i="3"/>
  <c r="V9" i="3"/>
  <c r="U9" i="3"/>
  <c r="T9" i="3"/>
  <c r="S9" i="3"/>
  <c r="R9" i="3"/>
  <c r="Q9" i="3"/>
  <c r="P9" i="3"/>
  <c r="O9" i="3"/>
  <c r="N9" i="3"/>
  <c r="M9" i="3"/>
  <c r="L9" i="3"/>
  <c r="K9" i="3"/>
  <c r="J9" i="3"/>
  <c r="I9" i="3"/>
  <c r="H9" i="3"/>
  <c r="G9" i="3"/>
  <c r="F9" i="3"/>
  <c r="AJ9" i="3" s="1"/>
  <c r="AL51" i="2"/>
  <c r="AG51" i="2"/>
  <c r="AA51" i="2"/>
  <c r="U51" i="2"/>
  <c r="O51" i="2"/>
  <c r="I51" i="2"/>
  <c r="E51" i="2"/>
  <c r="AM50" i="2"/>
  <c r="AJ50" i="2"/>
  <c r="AD49" i="2"/>
  <c r="X49" i="2"/>
  <c r="R50" i="2"/>
  <c r="L50" i="2"/>
  <c r="F49" i="2"/>
  <c r="D50" i="2"/>
  <c r="AJ31" i="2"/>
  <c r="AI31" i="2"/>
  <c r="AH31" i="2"/>
  <c r="AG31" i="2"/>
  <c r="AF31" i="2"/>
  <c r="AE31" i="2"/>
  <c r="AD31" i="2"/>
  <c r="AC31" i="2"/>
  <c r="AB31" i="2"/>
  <c r="AA31" i="2"/>
  <c r="Z31" i="2"/>
  <c r="Y31" i="2"/>
  <c r="X31" i="2"/>
  <c r="W31" i="2"/>
  <c r="V31" i="2"/>
  <c r="U31" i="2"/>
  <c r="T31" i="2"/>
  <c r="S31" i="2"/>
  <c r="R31" i="2"/>
  <c r="Q31" i="2"/>
  <c r="P31" i="2"/>
  <c r="O31" i="2"/>
  <c r="N31" i="2"/>
  <c r="M31" i="2"/>
  <c r="L31" i="2"/>
  <c r="K31" i="2"/>
  <c r="J31" i="2"/>
  <c r="I31" i="2"/>
  <c r="H31" i="2"/>
  <c r="G31" i="2"/>
  <c r="F31" i="2"/>
  <c r="AG10" i="2"/>
  <c r="AF10" i="2"/>
  <c r="AE10" i="2"/>
  <c r="AD10" i="2"/>
  <c r="AC10" i="2"/>
  <c r="AB10" i="2"/>
  <c r="AA10" i="2"/>
  <c r="Z10" i="2"/>
  <c r="Y10" i="2"/>
  <c r="X10" i="2"/>
  <c r="W10" i="2"/>
  <c r="V10" i="2"/>
  <c r="U10" i="2"/>
  <c r="T10" i="2"/>
  <c r="S10" i="2"/>
  <c r="R10" i="2"/>
  <c r="Q10" i="2"/>
  <c r="P10" i="2"/>
  <c r="O10" i="2"/>
  <c r="N10" i="2"/>
  <c r="M10" i="2"/>
  <c r="L10" i="2"/>
  <c r="K10" i="2"/>
  <c r="J10" i="2"/>
  <c r="I10" i="2"/>
  <c r="H10" i="2"/>
  <c r="G10" i="2"/>
  <c r="F10" i="2"/>
  <c r="AH10" i="2" s="1"/>
  <c r="AG9" i="2"/>
  <c r="AF9" i="2"/>
  <c r="AE9" i="2"/>
  <c r="AD9" i="2"/>
  <c r="AC9" i="2"/>
  <c r="AB9" i="2"/>
  <c r="AA9" i="2"/>
  <c r="Z9" i="2"/>
  <c r="Y9" i="2"/>
  <c r="X9" i="2"/>
  <c r="W9" i="2"/>
  <c r="V9" i="2"/>
  <c r="U9" i="2"/>
  <c r="T9" i="2"/>
  <c r="S9" i="2"/>
  <c r="R9" i="2"/>
  <c r="Q9" i="2"/>
  <c r="P9" i="2"/>
  <c r="O9" i="2"/>
  <c r="N9" i="2"/>
  <c r="M9" i="2"/>
  <c r="L9" i="2"/>
  <c r="K9" i="2"/>
  <c r="J9" i="2"/>
  <c r="I9" i="2"/>
  <c r="H9" i="2"/>
  <c r="G9" i="2"/>
  <c r="F9" i="2"/>
  <c r="AL17" i="2" s="1"/>
  <c r="AL51" i="1"/>
  <c r="AG51" i="1"/>
  <c r="AA51" i="1"/>
  <c r="U51" i="1"/>
  <c r="R50" i="1"/>
  <c r="L50" i="1"/>
  <c r="E49" i="1"/>
  <c r="D49" i="1"/>
  <c r="AJ39" i="1"/>
  <c r="AJ38" i="1"/>
  <c r="AL38" i="1" s="1"/>
  <c r="AJ31" i="1"/>
  <c r="AI31" i="1"/>
  <c r="AH31" i="1"/>
  <c r="AG31" i="1"/>
  <c r="AF31" i="1"/>
  <c r="AE31" i="1"/>
  <c r="AD31" i="1"/>
  <c r="AC31" i="1"/>
  <c r="AB31" i="1"/>
  <c r="AA31" i="1"/>
  <c r="Z31" i="1"/>
  <c r="Y31" i="1"/>
  <c r="X31" i="1"/>
  <c r="W31" i="1"/>
  <c r="V31" i="1"/>
  <c r="U31" i="1"/>
  <c r="T31" i="1"/>
  <c r="S31" i="1"/>
  <c r="R31" i="1"/>
  <c r="Q31" i="1"/>
  <c r="P31" i="1"/>
  <c r="O31" i="1"/>
  <c r="N31" i="1"/>
  <c r="M31" i="1"/>
  <c r="L31" i="1"/>
  <c r="K31" i="1"/>
  <c r="J31" i="1"/>
  <c r="I31" i="1"/>
  <c r="H31" i="1"/>
  <c r="G31" i="1"/>
  <c r="F31"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AI10" i="1" s="1"/>
  <c r="AG9" i="1"/>
  <c r="AF9" i="1"/>
  <c r="AE9" i="1"/>
  <c r="AD9" i="1"/>
  <c r="AC9" i="1"/>
  <c r="AB9" i="1"/>
  <c r="AA9" i="1"/>
  <c r="Z9" i="1"/>
  <c r="Y9" i="1"/>
  <c r="X9" i="1"/>
  <c r="W9" i="1"/>
  <c r="V9" i="1"/>
  <c r="U9" i="1"/>
  <c r="T9" i="1"/>
  <c r="S9" i="1"/>
  <c r="R9" i="1"/>
  <c r="Q9" i="1"/>
  <c r="P9" i="1"/>
  <c r="O9" i="1"/>
  <c r="N9" i="1"/>
  <c r="M9" i="1"/>
  <c r="L9" i="1"/>
  <c r="K9" i="1"/>
  <c r="J9" i="1"/>
  <c r="I9" i="1"/>
  <c r="H9" i="1"/>
  <c r="G9" i="1"/>
  <c r="F9" i="1"/>
  <c r="AH9" i="1" s="1"/>
  <c r="AD49" i="3" l="1"/>
  <c r="AG49" i="3"/>
  <c r="AJ49" i="3"/>
  <c r="AL21" i="2"/>
  <c r="AL26" i="2"/>
  <c r="AJ10" i="2"/>
  <c r="AL29" i="2"/>
  <c r="AH9" i="2"/>
  <c r="AL11" i="2"/>
  <c r="AI9" i="2"/>
  <c r="AL12" i="2"/>
  <c r="AL27" i="2"/>
  <c r="AL28" i="2"/>
  <c r="AJ9" i="2"/>
  <c r="AL18" i="2"/>
  <c r="AL19" i="2"/>
  <c r="AL31" i="2"/>
  <c r="AL20" i="2"/>
  <c r="AL19" i="1"/>
  <c r="AL27" i="1"/>
  <c r="AL28" i="1"/>
  <c r="AL29" i="1"/>
  <c r="AL15" i="1"/>
  <c r="AL17" i="1"/>
  <c r="AL20" i="1"/>
  <c r="AL13" i="1"/>
  <c r="AL23" i="1"/>
  <c r="AL30" i="1"/>
  <c r="AL11" i="1"/>
  <c r="AL21" i="1"/>
  <c r="AL12" i="1"/>
  <c r="AL22" i="1"/>
  <c r="AI9" i="1"/>
  <c r="AL14" i="1"/>
  <c r="AL25" i="1"/>
  <c r="AL31" i="1"/>
  <c r="AL16" i="1"/>
  <c r="AL24" i="1"/>
  <c r="AL18" i="1"/>
  <c r="AL26" i="1"/>
  <c r="AL22" i="2"/>
  <c r="AL23" i="2"/>
  <c r="AL16" i="2"/>
  <c r="AL24" i="2"/>
  <c r="AL14" i="2"/>
  <c r="AL30" i="2"/>
  <c r="AL15" i="2"/>
  <c r="AI10" i="2"/>
  <c r="AL25" i="2"/>
  <c r="AJ9" i="1"/>
  <c r="AJ10" i="1"/>
  <c r="AL13" i="3"/>
  <c r="AL24" i="3"/>
  <c r="AL19" i="3"/>
  <c r="AH9" i="3"/>
  <c r="AL25" i="3"/>
  <c r="AL31" i="3"/>
  <c r="AL21" i="3"/>
  <c r="AL11" i="3"/>
  <c r="AL23" i="3"/>
  <c r="AL15" i="3"/>
  <c r="AI9" i="3"/>
  <c r="AL16" i="3"/>
  <c r="AL26" i="3"/>
  <c r="AG49" i="2"/>
  <c r="AJ49" i="2"/>
  <c r="X48" i="3"/>
  <c r="AA48" i="3"/>
  <c r="AD48" i="3"/>
  <c r="X50" i="2"/>
  <c r="AG48" i="3"/>
  <c r="AA50" i="1"/>
  <c r="U50" i="2"/>
  <c r="U49" i="1"/>
  <c r="U49" i="2"/>
  <c r="AA50" i="2"/>
  <c r="X49" i="1"/>
  <c r="AD50" i="2"/>
  <c r="U49" i="3"/>
  <c r="X50" i="1"/>
  <c r="AA49" i="1"/>
  <c r="AA49" i="2"/>
  <c r="AG50" i="2"/>
  <c r="X49" i="3"/>
  <c r="U50" i="1"/>
  <c r="AI10" i="3"/>
  <c r="AJ10" i="3"/>
  <c r="AL12" i="3"/>
  <c r="AL20" i="3"/>
  <c r="AL28" i="3"/>
  <c r="AL14" i="3"/>
  <c r="AL22" i="3"/>
  <c r="AL30" i="3"/>
  <c r="E49" i="3"/>
  <c r="F48" i="3"/>
  <c r="L48" i="3"/>
  <c r="L49" i="3"/>
  <c r="D49" i="3"/>
  <c r="I48" i="3"/>
  <c r="O48" i="3"/>
  <c r="AL48" i="3"/>
  <c r="O49" i="3"/>
  <c r="AL49" i="3"/>
  <c r="C49" i="3"/>
  <c r="E48" i="3"/>
  <c r="R48" i="3"/>
  <c r="AM48" i="3"/>
  <c r="E44" i="2"/>
  <c r="C44" i="2"/>
  <c r="C49" i="2"/>
  <c r="C50" i="2"/>
  <c r="E49" i="2"/>
  <c r="E50" i="2"/>
  <c r="F50" i="2"/>
  <c r="I50" i="2"/>
  <c r="O49" i="2"/>
  <c r="AL49" i="2"/>
  <c r="O50" i="2"/>
  <c r="AL50" i="2"/>
  <c r="D49" i="2"/>
  <c r="I49" i="2"/>
  <c r="L49" i="2"/>
  <c r="AL13" i="2"/>
  <c r="R49" i="2"/>
  <c r="AM49" i="2"/>
  <c r="I44" i="1"/>
  <c r="E44" i="1"/>
  <c r="C44" i="1"/>
  <c r="D50" i="1"/>
  <c r="E51" i="1"/>
  <c r="I51" i="1"/>
  <c r="F49" i="1"/>
  <c r="AD49" i="1"/>
  <c r="F50" i="1"/>
  <c r="AD50" i="1"/>
  <c r="O51" i="1"/>
  <c r="C50" i="1"/>
  <c r="C51" i="1"/>
  <c r="I49" i="1"/>
  <c r="AG49" i="1"/>
  <c r="I50" i="1"/>
  <c r="AG50" i="1"/>
  <c r="C49" i="1"/>
  <c r="E50" i="1"/>
  <c r="L49" i="1"/>
  <c r="AJ49" i="1"/>
  <c r="AJ50" i="1"/>
  <c r="AH10" i="1"/>
  <c r="O49" i="1"/>
  <c r="AL49" i="1"/>
  <c r="O50" i="1"/>
  <c r="AL50" i="1"/>
  <c r="R49" i="1"/>
  <c r="AM49" i="1"/>
  <c r="AM50" i="1"/>
</calcChain>
</file>

<file path=xl/sharedStrings.xml><?xml version="1.0" encoding="utf-8"?>
<sst xmlns="http://schemas.openxmlformats.org/spreadsheetml/2006/main" count="547" uniqueCount="193">
  <si>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</si>
  <si>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サービス種別</t>
    <rPh sb="4" eb="6">
      <t>シュベツ</t>
    </rPh>
    <phoneticPr fontId="10"/>
  </si>
  <si>
    <t>就労移行支援</t>
    <rPh sb="0" eb="2">
      <t>シュウロウ</t>
    </rPh>
    <rPh sb="2" eb="4">
      <t>イコウ</t>
    </rPh>
    <rPh sb="4" eb="6">
      <t>シエン</t>
    </rPh>
    <phoneticPr fontId="4"/>
  </si>
  <si>
    <t>年</t>
    <rPh sb="0" eb="1">
      <t>ネン</t>
    </rPh>
    <phoneticPr fontId="4"/>
  </si>
  <si>
    <t>月</t>
    <rPh sb="0" eb="1">
      <t>ゲツ</t>
    </rPh>
    <phoneticPr fontId="4"/>
  </si>
  <si>
    <t>事業所名</t>
    <rPh sb="0" eb="3">
      <t>ジギョウショ</t>
    </rPh>
    <rPh sb="3" eb="4">
      <t>メイ</t>
    </rPh>
    <phoneticPr fontId="10"/>
  </si>
  <si>
    <t>(1)記載する期間</t>
    <rPh sb="3" eb="5">
      <t>キサイ</t>
    </rPh>
    <rPh sb="7" eb="9">
      <t>キカン</t>
    </rPh>
    <phoneticPr fontId="4"/>
  </si>
  <si>
    <t>(2)予定/実績の別</t>
    <rPh sb="3" eb="5">
      <t>ヨテイ</t>
    </rPh>
    <rPh sb="6" eb="8">
      <t>ジッセキ</t>
    </rPh>
    <rPh sb="9" eb="10">
      <t>ベツ</t>
    </rPh>
    <phoneticPr fontId="4"/>
  </si>
  <si>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0"/>
  </si>
  <si>
    <t>時間/週</t>
    <rPh sb="0" eb="2">
      <t>ジカン</t>
    </rPh>
    <rPh sb="3" eb="4">
      <t>シュウ</t>
    </rPh>
    <phoneticPr fontId="4"/>
  </si>
  <si>
    <t>時間/月</t>
    <rPh sb="0" eb="2">
      <t>ジカン</t>
    </rPh>
    <rPh sb="3" eb="4">
      <t>ツキ</t>
    </rPh>
    <phoneticPr fontId="4"/>
  </si>
  <si>
    <t>No.</t>
    <phoneticPr fontId="4"/>
  </si>
  <si>
    <t>(4)職種</t>
    <rPh sb="3" eb="5">
      <t>ショクシュ</t>
    </rPh>
    <phoneticPr fontId="4"/>
  </si>
  <si>
    <t>(5)勤務形態</t>
    <rPh sb="3" eb="5">
      <t>キンム</t>
    </rPh>
    <rPh sb="5" eb="7">
      <t>ケイタイ</t>
    </rPh>
    <phoneticPr fontId="4"/>
  </si>
  <si>
    <t>(6)資格</t>
    <rPh sb="3" eb="5">
      <t>シカク</t>
    </rPh>
    <phoneticPr fontId="4"/>
  </si>
  <si>
    <t>(7)氏名</t>
    <rPh sb="3" eb="5">
      <t>シメイ</t>
    </rPh>
    <phoneticPr fontId="4"/>
  </si>
  <si>
    <t>(8)</t>
    <phoneticPr fontId="4"/>
  </si>
  <si>
    <t>(9)勤務時間数合計</t>
    <rPh sb="3" eb="5">
      <t>キンム</t>
    </rPh>
    <rPh sb="5" eb="7">
      <t>ジカン</t>
    </rPh>
    <rPh sb="7" eb="8">
      <t>スウ</t>
    </rPh>
    <rPh sb="8" eb="10">
      <t>ゴウケイ</t>
    </rPh>
    <phoneticPr fontId="4"/>
  </si>
  <si>
    <t>(10)週平均の勤務時間数</t>
    <rPh sb="4" eb="7">
      <t>シュウヘイキン</t>
    </rPh>
    <rPh sb="8" eb="10">
      <t>キンム</t>
    </rPh>
    <rPh sb="10" eb="12">
      <t>ジカン</t>
    </rPh>
    <rPh sb="12" eb="13">
      <t>スウ</t>
    </rPh>
    <phoneticPr fontId="4"/>
  </si>
  <si>
    <t>(11)兼務状況
（兼務先／兼務する職務の内容）等</t>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</si>
  <si>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</si>
  <si>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</si>
  <si>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</si>
  <si>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</si>
  <si>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第５週</t>
    <rPh sb="0" eb="1">
      <t>ダイ</t>
    </rPh>
    <rPh sb="2" eb="3">
      <t>シュウ</t>
    </rPh>
    <phoneticPr fontId="4"/>
  </si>
  <si>
    <t>サービス管理責任者</t>
    <rPh sb="4" eb="6">
      <t>カンリ</t>
    </rPh>
    <rPh sb="6" eb="9">
      <t>セキニンシャ</t>
    </rPh>
    <phoneticPr fontId="14"/>
  </si>
  <si>
    <t>A</t>
  </si>
  <si>
    <t>B</t>
  </si>
  <si>
    <t>C</t>
  </si>
  <si>
    <t>D</t>
  </si>
  <si>
    <t>合計</t>
    <rPh sb="0" eb="2">
      <t>ゴウケイ</t>
    </rPh>
    <phoneticPr fontId="4"/>
  </si>
  <si>
    <t>サービス提供時間</t>
    <rPh sb="4" eb="6">
      <t>テイキョウ</t>
    </rPh>
    <rPh sb="6" eb="8">
      <t>ジカン</t>
    </rPh>
    <phoneticPr fontId="4"/>
  </si>
  <si>
    <t>計</t>
    <rPh sb="0" eb="1">
      <t>ケイ</t>
    </rPh>
    <phoneticPr fontId="4"/>
  </si>
  <si>
    <t>平均利用者数</t>
    <rPh sb="0" eb="2">
      <t>ヘイキン</t>
    </rPh>
    <rPh sb="2" eb="6">
      <t>リヨウシャスウ</t>
    </rPh>
    <phoneticPr fontId="4"/>
  </si>
  <si>
    <t>利用者延べ数</t>
    <rPh sb="3" eb="4">
      <t>ノ</t>
    </rPh>
    <phoneticPr fontId="4"/>
  </si>
  <si>
    <t>開所日数</t>
    <rPh sb="0" eb="2">
      <t>カイショ</t>
    </rPh>
    <rPh sb="2" eb="4">
      <t>ニッスウ</t>
    </rPh>
    <phoneticPr fontId="15"/>
  </si>
  <si>
    <t>＜人員に関する基準＞</t>
    <rPh sb="1" eb="3">
      <t>ジンイン</t>
    </rPh>
    <rPh sb="4" eb="5">
      <t>カン</t>
    </rPh>
    <rPh sb="7" eb="9">
      <t>キジュン</t>
    </rPh>
    <phoneticPr fontId="4"/>
  </si>
  <si>
    <t>区分</t>
    <rPh sb="0" eb="2">
      <t>クブン</t>
    </rPh>
    <phoneticPr fontId="15"/>
  </si>
  <si>
    <t>職業指導員及び生活支援員</t>
    <rPh sb="0" eb="2">
      <t>ショクギョウ</t>
    </rPh>
    <rPh sb="2" eb="4">
      <t>シドウ</t>
    </rPh>
    <rPh sb="4" eb="5">
      <t>イン</t>
    </rPh>
    <rPh sb="5" eb="6">
      <t>オヨ</t>
    </rPh>
    <rPh sb="7" eb="9">
      <t>セイカツ</t>
    </rPh>
    <rPh sb="9" eb="11">
      <t>シエン</t>
    </rPh>
    <rPh sb="11" eb="12">
      <t>イン</t>
    </rPh>
    <phoneticPr fontId="14"/>
  </si>
  <si>
    <t>就労支援員</t>
  </si>
  <si>
    <t>必要な配置数</t>
    <rPh sb="0" eb="2">
      <t>ヒツヨウ</t>
    </rPh>
    <rPh sb="3" eb="6">
      <t>ハイチスウ</t>
    </rPh>
    <phoneticPr fontId="15"/>
  </si>
  <si>
    <t>＜実人数集計＞</t>
    <rPh sb="1" eb="2">
      <t>ジツ</t>
    </rPh>
    <rPh sb="2" eb="4">
      <t>ニンズウ</t>
    </rPh>
    <rPh sb="4" eb="6">
      <t>シュウケイ</t>
    </rPh>
    <phoneticPr fontId="4"/>
  </si>
  <si>
    <t>専従</t>
    <rPh sb="0" eb="2">
      <t>センジュウ</t>
    </rPh>
    <phoneticPr fontId="15"/>
  </si>
  <si>
    <t>兼務</t>
    <rPh sb="0" eb="2">
      <t>ケンム</t>
    </rPh>
    <phoneticPr fontId="15"/>
  </si>
  <si>
    <t>専従</t>
    <rPh sb="0" eb="2">
      <t>センジュウ</t>
    </rPh>
    <phoneticPr fontId="4"/>
  </si>
  <si>
    <t>兼務</t>
    <rPh sb="0" eb="2">
      <t>ケンム</t>
    </rPh>
    <phoneticPr fontId="4"/>
  </si>
  <si>
    <t>常勤</t>
    <rPh sb="0" eb="2">
      <t>ジョウキン</t>
    </rPh>
    <phoneticPr fontId="4"/>
  </si>
  <si>
    <t>非常勤</t>
    <rPh sb="0" eb="3">
      <t>ヒジョウキン</t>
    </rPh>
    <phoneticPr fontId="4"/>
  </si>
  <si>
    <t>常勤換算数</t>
    <rPh sb="0" eb="5">
      <t>ジョウキンカンサンスウ</t>
    </rPh>
    <phoneticPr fontId="14"/>
  </si>
  <si>
    <t>　(1) 「４週」・「暦月」のいずれかを選択してください。</t>
    <rPh sb="7" eb="8">
      <t>シュウ</t>
    </rPh>
    <rPh sb="11" eb="12">
      <t>レキ</t>
    </rPh>
    <rPh sb="12" eb="13">
      <t>ツキ</t>
    </rPh>
    <rPh sb="20" eb="22">
      <t>センタク</t>
    </rPh>
    <phoneticPr fontId="1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</si>
  <si>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0"/>
  </si>
  <si>
    <t>　(4) 従業者の職種を入力してください。</t>
    <rPh sb="5" eb="8">
      <t>ジュウギョウシャ</t>
    </rPh>
    <rPh sb="9" eb="11">
      <t>ショクシュ</t>
    </rPh>
    <rPh sb="12" eb="14">
      <t>ニュウリョク</t>
    </rPh>
    <phoneticPr fontId="10"/>
  </si>
  <si>
    <t xml:space="preserve"> 　　 記入の順序は、職種ごとにまとめてください。</t>
    <rPh sb="4" eb="6">
      <t>キニュウ</t>
    </rPh>
    <rPh sb="7" eb="9">
      <t>ジュンジョ</t>
    </rPh>
    <rPh sb="11" eb="13">
      <t>ショクシュ</t>
    </rPh>
    <phoneticPr fontId="10"/>
  </si>
  <si>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7"/>
  </si>
  <si>
    <t>記号</t>
    <rPh sb="0" eb="2">
      <t>キゴウ</t>
    </rPh>
    <phoneticPr fontId="10"/>
  </si>
  <si>
    <t>区分</t>
    <rPh sb="0" eb="2">
      <t>クブン</t>
    </rPh>
    <phoneticPr fontId="10"/>
  </si>
  <si>
    <t>常勤で専従</t>
    <rPh sb="0" eb="2">
      <t>ジョウキン</t>
    </rPh>
    <rPh sb="3" eb="5">
      <t>センジュウ</t>
    </rPh>
    <phoneticPr fontId="10"/>
  </si>
  <si>
    <t>常勤で兼務</t>
    <rPh sb="0" eb="2">
      <t>ジョウキン</t>
    </rPh>
    <rPh sb="3" eb="5">
      <t>ケンム</t>
    </rPh>
    <phoneticPr fontId="10"/>
  </si>
  <si>
    <t>非常勤で専従</t>
    <rPh sb="0" eb="3">
      <t>ヒジョウキン</t>
    </rPh>
    <rPh sb="4" eb="6">
      <t>センジュウ</t>
    </rPh>
    <phoneticPr fontId="10"/>
  </si>
  <si>
    <t>非常勤で兼務</t>
    <rPh sb="0" eb="3">
      <t>ヒジョウキン</t>
    </rPh>
    <rPh sb="4" eb="6">
      <t>ケンム</t>
    </rPh>
    <phoneticPr fontId="10"/>
  </si>
  <si>
    <t>（注）常勤・非常勤の区分について</t>
    <rPh sb="1" eb="2">
      <t>チュウ</t>
    </rPh>
    <rPh sb="3" eb="5">
      <t>ジョウキン</t>
    </rPh>
    <rPh sb="6" eb="9">
      <t>ヒジョウキン</t>
    </rPh>
    <rPh sb="10" eb="12">
      <t>クブン</t>
    </rPh>
    <phoneticPr fontId="10"/>
  </si>
  <si>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</si>
  <si>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0"/>
  </si>
  <si>
    <t>　(6) 従業者の保有する資格を入力してください。</t>
    <rPh sb="5" eb="8">
      <t>ジュウギョウシャ</t>
    </rPh>
    <rPh sb="9" eb="11">
      <t>ホユウ</t>
    </rPh>
    <rPh sb="13" eb="15">
      <t>シカク</t>
    </rPh>
    <rPh sb="16" eb="18">
      <t>ニュウリョク</t>
    </rPh>
    <phoneticPr fontId="10"/>
  </si>
  <si>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0"/>
  </si>
  <si>
    <t>　(7) 従業者の氏名を記入してください。</t>
    <rPh sb="5" eb="8">
      <t>ジュウギョウシャ</t>
    </rPh>
    <rPh sb="9" eb="11">
      <t>シメイ</t>
    </rPh>
    <rPh sb="12" eb="14">
      <t>キニュウ</t>
    </rPh>
    <phoneticPr fontId="10"/>
  </si>
  <si>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0"/>
  </si>
  <si>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</si>
  <si>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</si>
  <si>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</si>
  <si>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0"/>
  </si>
  <si>
    <t>　　　 その他、特記事項欄としてもご活用ください。</t>
    <rPh sb="6" eb="7">
      <t>タ</t>
    </rPh>
    <rPh sb="8" eb="10">
      <t>トッキ</t>
    </rPh>
    <rPh sb="10" eb="12">
      <t>ジコウ</t>
    </rPh>
    <rPh sb="12" eb="13">
      <t>ラン</t>
    </rPh>
    <rPh sb="18" eb="20">
      <t>カツヨウ</t>
    </rPh>
    <phoneticPr fontId="7"/>
  </si>
  <si>
    <t>認定指定就労移行支援</t>
    <rPh sb="0" eb="2">
      <t>ニンテイ</t>
    </rPh>
    <rPh sb="2" eb="4">
      <t>シテイ</t>
    </rPh>
    <rPh sb="4" eb="6">
      <t>シュウロウ</t>
    </rPh>
    <rPh sb="6" eb="8">
      <t>イコウ</t>
    </rPh>
    <rPh sb="8" eb="10">
      <t>シエン</t>
    </rPh>
    <phoneticPr fontId="4"/>
  </si>
  <si>
    <t>就労定着支援</t>
    <rPh sb="0" eb="2">
      <t>シュウロウ</t>
    </rPh>
    <rPh sb="2" eb="4">
      <t>テイチャク</t>
    </rPh>
    <rPh sb="4" eb="6">
      <t>シエン</t>
    </rPh>
    <phoneticPr fontId="4"/>
  </si>
  <si>
    <t>就労定着支援員</t>
    <rPh sb="0" eb="4">
      <t>シュウロウテイチャク</t>
    </rPh>
    <rPh sb="4" eb="7">
      <t>シエンイン</t>
    </rPh>
    <phoneticPr fontId="14"/>
  </si>
  <si>
    <t>（※施設外就労を実施している事業所のみ）</t>
    <rPh sb="2" eb="4">
      <t>シセツ</t>
    </rPh>
    <rPh sb="4" eb="5">
      <t>ガイ</t>
    </rPh>
    <rPh sb="5" eb="7">
      <t>シュウロウ</t>
    </rPh>
    <rPh sb="8" eb="10">
      <t>ジッシ</t>
    </rPh>
    <rPh sb="14" eb="17">
      <t>ジギョウショ</t>
    </rPh>
    <phoneticPr fontId="4"/>
  </si>
  <si>
    <t>施設外就労実績</t>
    <rPh sb="0" eb="3">
      <t>シセツガイ</t>
    </rPh>
    <rPh sb="3" eb="5">
      <t>シュウロウ</t>
    </rPh>
    <rPh sb="5" eb="7">
      <t>ジッセキ</t>
    </rPh>
    <phoneticPr fontId="4"/>
  </si>
  <si>
    <r>
      <t>施設外就労実績</t>
    </r>
    <r>
      <rPr>
        <b/>
        <sz val="16"/>
        <color rgb="FFFF0000"/>
        <rFont val="ＭＳ Ｐゴシック"/>
        <family val="3"/>
        <charset val="128"/>
      </rPr>
      <t>（記入例）</t>
    </r>
    <rPh sb="0" eb="2">
      <t>シセツ</t>
    </rPh>
    <rPh sb="2" eb="3">
      <t>ガイ</t>
    </rPh>
    <rPh sb="3" eb="5">
      <t>シュウロウ</t>
    </rPh>
    <rPh sb="5" eb="7">
      <t>ジッセキ</t>
    </rPh>
    <rPh sb="8" eb="10">
      <t>キニュウ</t>
    </rPh>
    <rPh sb="10" eb="11">
      <t>レイ</t>
    </rPh>
    <phoneticPr fontId="4"/>
  </si>
  <si>
    <t>※自己点検・指導監査用</t>
    <phoneticPr fontId="4"/>
  </si>
  <si>
    <t>※自己点検・指導監査用</t>
  </si>
  <si>
    <t>（報告者）</t>
    <rPh sb="1" eb="4">
      <t>ホウコクシャ</t>
    </rPh>
    <phoneticPr fontId="4"/>
  </si>
  <si>
    <t>所在地</t>
    <rPh sb="0" eb="3">
      <t>ショザイチ</t>
    </rPh>
    <phoneticPr fontId="4"/>
  </si>
  <si>
    <t>明石市●●町●●１１１－１１</t>
    <rPh sb="0" eb="3">
      <t>アカシシ</t>
    </rPh>
    <rPh sb="5" eb="6">
      <t>マチ</t>
    </rPh>
    <phoneticPr fontId="4"/>
  </si>
  <si>
    <t>事業所名</t>
    <rPh sb="0" eb="3">
      <t>ジギョウショ</t>
    </rPh>
    <rPh sb="3" eb="4">
      <t>メイ</t>
    </rPh>
    <phoneticPr fontId="4"/>
  </si>
  <si>
    <t>○○〇〇</t>
    <phoneticPr fontId="4"/>
  </si>
  <si>
    <t>代表者職・氏名</t>
    <rPh sb="0" eb="3">
      <t>ダイヒョウシャ</t>
    </rPh>
    <rPh sb="3" eb="4">
      <t>ショク</t>
    </rPh>
    <rPh sb="5" eb="7">
      <t>シメイ</t>
    </rPh>
    <phoneticPr fontId="4"/>
  </si>
  <si>
    <t>代表取締役　　　　▲▲　▲▲　　　　</t>
    <phoneticPr fontId="4"/>
  </si>
  <si>
    <t>事業所番号</t>
    <rPh sb="0" eb="3">
      <t>ジギョウショ</t>
    </rPh>
    <rPh sb="3" eb="5">
      <t>バンゴウ</t>
    </rPh>
    <phoneticPr fontId="4"/>
  </si>
  <si>
    <t>２８１２〇〇〇〇</t>
    <phoneticPr fontId="4"/>
  </si>
  <si>
    <t>令和</t>
    <phoneticPr fontId="4"/>
  </si>
  <si>
    <r>
      <t>月分の施設外就労実績については、以下のとおりです。　　</t>
    </r>
    <r>
      <rPr>
        <sz val="11"/>
        <color rgb="FFFF0000"/>
        <rFont val="ＭＳ Ｐゴシック"/>
        <family val="3"/>
        <charset val="128"/>
      </rPr>
      <t>※直近3ヶ月分を月ごとに作成すること</t>
    </r>
    <rPh sb="0" eb="1">
      <t>ツキ</t>
    </rPh>
    <rPh sb="1" eb="2">
      <t>ブン</t>
    </rPh>
    <rPh sb="3" eb="5">
      <t>シセツ</t>
    </rPh>
    <rPh sb="5" eb="6">
      <t>ガイ</t>
    </rPh>
    <rPh sb="6" eb="8">
      <t>シュウロウ</t>
    </rPh>
    <rPh sb="8" eb="10">
      <t>ジッセキ</t>
    </rPh>
    <rPh sb="16" eb="18">
      <t>イカ</t>
    </rPh>
    <phoneticPr fontId="4"/>
  </si>
  <si>
    <t>●</t>
    <phoneticPr fontId="4"/>
  </si>
  <si>
    <r>
      <t>月分の施設外就労実績については、以下のとおりです。　</t>
    </r>
    <r>
      <rPr>
        <sz val="11"/>
        <color rgb="FFFF0000"/>
        <rFont val="ＭＳ Ｐゴシック"/>
        <family val="3"/>
        <charset val="128"/>
      </rPr>
      <t>※直近3ヶ月分を月ごとに作成すること</t>
    </r>
    <rPh sb="0" eb="1">
      <t>ツキ</t>
    </rPh>
    <rPh sb="1" eb="2">
      <t>ブン</t>
    </rPh>
    <rPh sb="3" eb="5">
      <t>シセツ</t>
    </rPh>
    <rPh sb="5" eb="6">
      <t>ガイ</t>
    </rPh>
    <rPh sb="6" eb="8">
      <t>シュウロウ</t>
    </rPh>
    <rPh sb="8" eb="10">
      <t>ジッセキ</t>
    </rPh>
    <rPh sb="16" eb="18">
      <t>イカ</t>
    </rPh>
    <phoneticPr fontId="4"/>
  </si>
  <si>
    <t>事業所のサービス種類</t>
    <rPh sb="0" eb="3">
      <t>ジギョウショ</t>
    </rPh>
    <rPh sb="8" eb="10">
      <t>シュルイ</t>
    </rPh>
    <phoneticPr fontId="4"/>
  </si>
  <si>
    <t>　就労継続支援Ｂ型</t>
    <phoneticPr fontId="4"/>
  </si>
  <si>
    <t>当該事業所の定員数</t>
    <rPh sb="0" eb="2">
      <t>トウガイ</t>
    </rPh>
    <rPh sb="2" eb="5">
      <t>ジギョウショ</t>
    </rPh>
    <rPh sb="6" eb="8">
      <t>テイイン</t>
    </rPh>
    <rPh sb="8" eb="9">
      <t>スウ</t>
    </rPh>
    <phoneticPr fontId="4"/>
  </si>
  <si>
    <t>人</t>
    <rPh sb="0" eb="1">
      <t>ニン</t>
    </rPh>
    <phoneticPr fontId="4"/>
  </si>
  <si>
    <t>施設外就労を行う利用者数</t>
  </si>
  <si>
    <t>就労継続支援Ａ型</t>
    <rPh sb="0" eb="2">
      <t>シュウロウ</t>
    </rPh>
    <rPh sb="2" eb="4">
      <t>ケイゾク</t>
    </rPh>
    <rPh sb="4" eb="6">
      <t>シエン</t>
    </rPh>
    <rPh sb="7" eb="8">
      <t>ガタ</t>
    </rPh>
    <phoneticPr fontId="4"/>
  </si>
  <si>
    <t>障害者支援施設（就労移行支援）</t>
    <rPh sb="0" eb="3">
      <t>ショウガイシャ</t>
    </rPh>
    <rPh sb="3" eb="5">
      <t>シエン</t>
    </rPh>
    <rPh sb="5" eb="7">
      <t>シセツ</t>
    </rPh>
    <rPh sb="8" eb="10">
      <t>シュウロウ</t>
    </rPh>
    <rPh sb="10" eb="12">
      <t>イコウ</t>
    </rPh>
    <rPh sb="12" eb="14">
      <t>シエン</t>
    </rPh>
    <phoneticPr fontId="4"/>
  </si>
  <si>
    <t>就労先企業名</t>
    <rPh sb="0" eb="3">
      <t>シュウロウサキ</t>
    </rPh>
    <rPh sb="3" eb="6">
      <t>キギョウメイ</t>
    </rPh>
    <phoneticPr fontId="4"/>
  </si>
  <si>
    <t>障害者支援施設（就労継続支援Ａ型）</t>
    <rPh sb="0" eb="3">
      <t>ショウガイシャ</t>
    </rPh>
    <rPh sb="3" eb="5">
      <t>シエン</t>
    </rPh>
    <rPh sb="5" eb="7">
      <t>シセツ</t>
    </rPh>
    <rPh sb="8" eb="10">
      <t>シュウロウ</t>
    </rPh>
    <rPh sb="10" eb="12">
      <t>ケイゾク</t>
    </rPh>
    <rPh sb="12" eb="14">
      <t>シエン</t>
    </rPh>
    <rPh sb="15" eb="16">
      <t>ガタ</t>
    </rPh>
    <phoneticPr fontId="4"/>
  </si>
  <si>
    <t>株式会社○○○</t>
    <rPh sb="0" eb="4">
      <t>カブシキガイシャ</t>
    </rPh>
    <phoneticPr fontId="4"/>
  </si>
  <si>
    <t>就労先企業の事業内容</t>
    <rPh sb="0" eb="2">
      <t>シュウロウ</t>
    </rPh>
    <rPh sb="2" eb="3">
      <t>サキ</t>
    </rPh>
    <rPh sb="3" eb="5">
      <t>キギョウ</t>
    </rPh>
    <rPh sb="6" eb="8">
      <t>ジギョウ</t>
    </rPh>
    <rPh sb="8" eb="10">
      <t>ナイヨウ</t>
    </rPh>
    <phoneticPr fontId="4"/>
  </si>
  <si>
    <t>不動産会社</t>
    <phoneticPr fontId="4"/>
  </si>
  <si>
    <t>障害者支援施設（就労継続支援Ｂ型）</t>
    <rPh sb="0" eb="3">
      <t>ショウガイシャ</t>
    </rPh>
    <rPh sb="3" eb="5">
      <t>シエン</t>
    </rPh>
    <rPh sb="5" eb="7">
      <t>シセツ</t>
    </rPh>
    <rPh sb="8" eb="10">
      <t>シュウロウ</t>
    </rPh>
    <rPh sb="10" eb="12">
      <t>ケイゾク</t>
    </rPh>
    <rPh sb="12" eb="14">
      <t>シエン</t>
    </rPh>
    <rPh sb="15" eb="16">
      <t>ガタ</t>
    </rPh>
    <phoneticPr fontId="4"/>
  </si>
  <si>
    <t>明石市□□□□△△△</t>
    <rPh sb="0" eb="3">
      <t>アカシシ</t>
    </rPh>
    <phoneticPr fontId="4"/>
  </si>
  <si>
    <t>契約期間</t>
    <rPh sb="0" eb="2">
      <t>ケイヤク</t>
    </rPh>
    <rPh sb="2" eb="4">
      <t>キカン</t>
    </rPh>
    <phoneticPr fontId="4"/>
  </si>
  <si>
    <t>　●　年　４　月　１　日　～　　●　年　３　月　３１　日</t>
    <rPh sb="3" eb="4">
      <t>ネン</t>
    </rPh>
    <rPh sb="7" eb="8">
      <t>ツキ</t>
    </rPh>
    <rPh sb="11" eb="12">
      <t>ヒ</t>
    </rPh>
    <rPh sb="18" eb="19">
      <t>ネン</t>
    </rPh>
    <rPh sb="22" eb="23">
      <t>ツキ</t>
    </rPh>
    <rPh sb="27" eb="28">
      <t>ヒ</t>
    </rPh>
    <phoneticPr fontId="4"/>
  </si>
  <si>
    <t>契約内容</t>
    <rPh sb="0" eb="2">
      <t>ケイヤク</t>
    </rPh>
    <rPh sb="2" eb="4">
      <t>ナイヨウ</t>
    </rPh>
    <phoneticPr fontId="4"/>
  </si>
  <si>
    <t>作業日</t>
    <rPh sb="0" eb="2">
      <t>サギョウ</t>
    </rPh>
    <phoneticPr fontId="4"/>
  </si>
  <si>
    <t>月曜日～金曜日　ただし、祝日、第２・第４金曜日は休み</t>
    <rPh sb="0" eb="2">
      <t>ゲツヨウ</t>
    </rPh>
    <rPh sb="2" eb="3">
      <t>ヒ</t>
    </rPh>
    <rPh sb="4" eb="6">
      <t>キンヨウ</t>
    </rPh>
    <rPh sb="6" eb="7">
      <t>ヒ</t>
    </rPh>
    <rPh sb="12" eb="14">
      <t>シュクジツ</t>
    </rPh>
    <rPh sb="15" eb="16">
      <t>ダイ</t>
    </rPh>
    <rPh sb="18" eb="19">
      <t>ダイ</t>
    </rPh>
    <rPh sb="20" eb="22">
      <t>キンヨウ</t>
    </rPh>
    <rPh sb="22" eb="23">
      <t>ビ</t>
    </rPh>
    <rPh sb="24" eb="25">
      <t>ヤス</t>
    </rPh>
    <phoneticPr fontId="4"/>
  </si>
  <si>
    <t>作業時間</t>
    <rPh sb="0" eb="2">
      <t>サギョウ</t>
    </rPh>
    <rPh sb="2" eb="4">
      <t>ジカン</t>
    </rPh>
    <phoneticPr fontId="4"/>
  </si>
  <si>
    <t>10時～16時（12時～13時休憩）　実働5時間</t>
  </si>
  <si>
    <t>作業内容</t>
    <rPh sb="0" eb="2">
      <t>サギョウ</t>
    </rPh>
    <rPh sb="2" eb="4">
      <t>ナイヨウ</t>
    </rPh>
    <phoneticPr fontId="4"/>
  </si>
  <si>
    <t>清掃作業</t>
    <phoneticPr fontId="4"/>
  </si>
  <si>
    <t>利用者名</t>
    <rPh sb="0" eb="3">
      <t>リヨウシャ</t>
    </rPh>
    <rPh sb="3" eb="4">
      <t>メイ</t>
    </rPh>
    <phoneticPr fontId="4"/>
  </si>
  <si>
    <t>受給者証番号</t>
    <rPh sb="0" eb="4">
      <t>ジュキュウシャショウ</t>
    </rPh>
    <rPh sb="4" eb="6">
      <t>バンゴウ</t>
    </rPh>
    <phoneticPr fontId="4"/>
  </si>
  <si>
    <t>当月分提供日数</t>
    <rPh sb="0" eb="2">
      <t>トウゲツ</t>
    </rPh>
    <rPh sb="2" eb="3">
      <t>ブン</t>
    </rPh>
    <rPh sb="3" eb="5">
      <t>テイキョウ</t>
    </rPh>
    <rPh sb="5" eb="7">
      <t>ニッスウ</t>
    </rPh>
    <phoneticPr fontId="4"/>
  </si>
  <si>
    <t>備　考</t>
    <rPh sb="0" eb="1">
      <t>ソナエ</t>
    </rPh>
    <rPh sb="2" eb="3">
      <t>コウ</t>
    </rPh>
    <phoneticPr fontId="4"/>
  </si>
  <si>
    <t>利用者名簿</t>
    <rPh sb="0" eb="3">
      <t>リヨウシャ</t>
    </rPh>
    <rPh sb="3" eb="5">
      <t>メイボ</t>
    </rPh>
    <phoneticPr fontId="4"/>
  </si>
  <si>
    <t>Ａ</t>
  </si>
  <si>
    <t>明石　太郎</t>
    <phoneticPr fontId="4"/>
  </si>
  <si>
    <t>２８２０３×××××</t>
    <phoneticPr fontId="29"/>
  </si>
  <si>
    <t>Ｂ</t>
  </si>
  <si>
    <t>魚住　花子</t>
    <phoneticPr fontId="4"/>
  </si>
  <si>
    <t>Ｃ</t>
  </si>
  <si>
    <t>－</t>
  </si>
  <si>
    <t>□□市</t>
    <rPh sb="2" eb="3">
      <t>シ</t>
    </rPh>
    <phoneticPr fontId="4"/>
  </si>
  <si>
    <t>Ｄ</t>
  </si>
  <si>
    <t>○△市</t>
    <rPh sb="2" eb="3">
      <t>シ</t>
    </rPh>
    <phoneticPr fontId="4"/>
  </si>
  <si>
    <t>Ｅ</t>
  </si>
  <si>
    <t>△△町</t>
    <phoneticPr fontId="4"/>
  </si>
  <si>
    <t>Ｆ</t>
  </si>
  <si>
    <t xml:space="preserve"> 　年 　月</t>
    <rPh sb="2" eb="3">
      <t>ネン</t>
    </rPh>
    <rPh sb="5" eb="6">
      <t>ガツ</t>
    </rPh>
    <phoneticPr fontId="4"/>
  </si>
  <si>
    <t>●年3月</t>
    <rPh sb="1" eb="2">
      <t>ネン</t>
    </rPh>
    <rPh sb="3" eb="4">
      <t>ツキ</t>
    </rPh>
    <phoneticPr fontId="4"/>
  </si>
  <si>
    <t>曜日</t>
    <rPh sb="0" eb="2">
      <t>ヨウビ</t>
    </rPh>
    <phoneticPr fontId="4"/>
  </si>
  <si>
    <t>時間数</t>
    <phoneticPr fontId="4"/>
  </si>
  <si>
    <t>日数</t>
    <phoneticPr fontId="4"/>
  </si>
  <si>
    <t>火</t>
    <rPh sb="0" eb="1">
      <t>カ</t>
    </rPh>
    <phoneticPr fontId="4"/>
  </si>
  <si>
    <t>水</t>
    <rPh sb="0" eb="1">
      <t>スイ</t>
    </rPh>
    <phoneticPr fontId="4"/>
  </si>
  <si>
    <t>木</t>
    <rPh sb="0" eb="1">
      <t>キ</t>
    </rPh>
    <phoneticPr fontId="4"/>
  </si>
  <si>
    <t>金</t>
    <rPh sb="0" eb="1">
      <t>キン</t>
    </rPh>
    <phoneticPr fontId="4"/>
  </si>
  <si>
    <t>土</t>
    <rPh sb="0" eb="1">
      <t>ド</t>
    </rPh>
    <phoneticPr fontId="4"/>
  </si>
  <si>
    <t>日</t>
    <rPh sb="0" eb="1">
      <t>ニチ</t>
    </rPh>
    <phoneticPr fontId="4"/>
  </si>
  <si>
    <t>施設外就労実績　</t>
  </si>
  <si>
    <t>利用者数</t>
    <rPh sb="0" eb="3">
      <t>リヨウシャ</t>
    </rPh>
    <rPh sb="3" eb="4">
      <t>スウ</t>
    </rPh>
    <phoneticPr fontId="4"/>
  </si>
  <si>
    <t>配
置
職
員
・
時
間</t>
    <rPh sb="0" eb="1">
      <t>ハイ</t>
    </rPh>
    <rPh sb="2" eb="3">
      <t>オ</t>
    </rPh>
    <rPh sb="4" eb="5">
      <t>ツトメ</t>
    </rPh>
    <rPh sb="6" eb="7">
      <t>エン</t>
    </rPh>
    <rPh sb="10" eb="11">
      <t>ジ</t>
    </rPh>
    <rPh sb="12" eb="13">
      <t>カン</t>
    </rPh>
    <phoneticPr fontId="4"/>
  </si>
  <si>
    <t>大久保　町子</t>
    <rPh sb="0" eb="3">
      <t>オオクボ</t>
    </rPh>
    <rPh sb="4" eb="6">
      <t>マチコ</t>
    </rPh>
    <phoneticPr fontId="4"/>
  </si>
  <si>
    <t>朝霧　洋太</t>
    <phoneticPr fontId="4"/>
  </si>
  <si>
    <t>その他</t>
    <rPh sb="2" eb="3">
      <t>ホカ</t>
    </rPh>
    <phoneticPr fontId="4"/>
  </si>
  <si>
    <t>注）</t>
    <rPh sb="0" eb="1">
      <t>チュウ</t>
    </rPh>
    <phoneticPr fontId="4"/>
  </si>
  <si>
    <t>①当該施設外就労の総数については、利用定員を超えないこと。</t>
    <rPh sb="1" eb="3">
      <t>トウガイ</t>
    </rPh>
    <rPh sb="17" eb="19">
      <t>リヨウ</t>
    </rPh>
    <rPh sb="19" eb="21">
      <t>テイイン</t>
    </rPh>
    <rPh sb="22" eb="23">
      <t>コ</t>
    </rPh>
    <phoneticPr fontId="29"/>
  </si>
  <si>
    <t>　　　</t>
  </si>
  <si>
    <t>②施設外就労を行う日の利用者数に対して、報酬算定上必要とされる人数（常勤換算方法による。）の職員が配置されていること。</t>
    <rPh sb="1" eb="3">
      <t>シセツ</t>
    </rPh>
    <rPh sb="3" eb="4">
      <t>ガイ</t>
    </rPh>
    <rPh sb="4" eb="6">
      <t>シュウロウ</t>
    </rPh>
    <rPh sb="7" eb="8">
      <t>オコナ</t>
    </rPh>
    <rPh sb="9" eb="10">
      <t>ヒ</t>
    </rPh>
    <rPh sb="11" eb="14">
      <t>リヨウシャ</t>
    </rPh>
    <rPh sb="14" eb="15">
      <t>スウ</t>
    </rPh>
    <rPh sb="16" eb="17">
      <t>タイ</t>
    </rPh>
    <rPh sb="20" eb="22">
      <t>ホウシュウ</t>
    </rPh>
    <rPh sb="22" eb="24">
      <t>サンテイ</t>
    </rPh>
    <rPh sb="24" eb="25">
      <t>ジョウ</t>
    </rPh>
    <rPh sb="25" eb="27">
      <t>ヒツヨウ</t>
    </rPh>
    <rPh sb="31" eb="33">
      <t>ニンズウ</t>
    </rPh>
    <rPh sb="34" eb="36">
      <t>ジョウキン</t>
    </rPh>
    <rPh sb="36" eb="38">
      <t>カンサン</t>
    </rPh>
    <rPh sb="38" eb="40">
      <t>ホウホウ</t>
    </rPh>
    <rPh sb="46" eb="48">
      <t>ショクイン</t>
    </rPh>
    <phoneticPr fontId="4"/>
  </si>
  <si>
    <t>③「利用者名簿」欄には、明石市以外の利用者については、備考欄に市町村名を記載すること。</t>
    <rPh sb="2" eb="5">
      <t>リヨウシャ</t>
    </rPh>
    <rPh sb="5" eb="7">
      <t>メイボ</t>
    </rPh>
    <rPh sb="8" eb="9">
      <t>ラン</t>
    </rPh>
    <rPh sb="12" eb="15">
      <t>アカシシ</t>
    </rPh>
    <rPh sb="15" eb="17">
      <t>イガイ</t>
    </rPh>
    <rPh sb="18" eb="21">
      <t>リヨウシャ</t>
    </rPh>
    <rPh sb="27" eb="30">
      <t>ビコウラン</t>
    </rPh>
    <rPh sb="31" eb="35">
      <t>シチョウソンメイ</t>
    </rPh>
    <rPh sb="36" eb="38">
      <t>キサイ</t>
    </rPh>
    <phoneticPr fontId="4"/>
  </si>
  <si>
    <t>④「施設外就労実績」欄には、施設外就労を実施した日に実働時間を記載すること。</t>
    <rPh sb="2" eb="5">
      <t>シセツガイ</t>
    </rPh>
    <rPh sb="5" eb="7">
      <t>シュウロウ</t>
    </rPh>
    <rPh sb="7" eb="9">
      <t>ジッセキ</t>
    </rPh>
    <rPh sb="10" eb="11">
      <t>ラン</t>
    </rPh>
    <rPh sb="14" eb="16">
      <t>シセツ</t>
    </rPh>
    <rPh sb="16" eb="17">
      <t>ガイ</t>
    </rPh>
    <rPh sb="17" eb="19">
      <t>シュウロウ</t>
    </rPh>
    <rPh sb="20" eb="22">
      <t>ジッシ</t>
    </rPh>
    <rPh sb="24" eb="25">
      <t>ヒ</t>
    </rPh>
    <rPh sb="26" eb="28">
      <t>ジツドウ</t>
    </rPh>
    <rPh sb="28" eb="30">
      <t>ジカン</t>
    </rPh>
    <rPh sb="31" eb="33">
      <t>キサイ</t>
    </rPh>
    <phoneticPr fontId="4"/>
  </si>
  <si>
    <t>⑤「配置職員・時間」欄は、職員氏名を記載するとともに、施設外就労先での配置時間数（小数第１位まで）を記載すること。</t>
    <rPh sb="2" eb="4">
      <t>ハイチ</t>
    </rPh>
    <rPh sb="4" eb="6">
      <t>ショクイン</t>
    </rPh>
    <rPh sb="7" eb="9">
      <t>ジカン</t>
    </rPh>
    <rPh sb="10" eb="11">
      <t>ラン</t>
    </rPh>
    <rPh sb="13" eb="15">
      <t>ショクイン</t>
    </rPh>
    <rPh sb="15" eb="17">
      <t>シメイ</t>
    </rPh>
    <rPh sb="18" eb="20">
      <t>キサイ</t>
    </rPh>
    <rPh sb="27" eb="30">
      <t>シセツガイ</t>
    </rPh>
    <rPh sb="30" eb="32">
      <t>シュウロウ</t>
    </rPh>
    <rPh sb="32" eb="33">
      <t>サキ</t>
    </rPh>
    <rPh sb="35" eb="37">
      <t>ハイチ</t>
    </rPh>
    <rPh sb="37" eb="39">
      <t>ジカン</t>
    </rPh>
    <rPh sb="39" eb="40">
      <t>スウ</t>
    </rPh>
    <rPh sb="50" eb="52">
      <t>キサイ</t>
    </rPh>
    <phoneticPr fontId="4"/>
  </si>
  <si>
    <t xml:space="preserve">⑥この報告書は、施設外就労先企業ごとに作成してください。
　 </t>
    <rPh sb="3" eb="6">
      <t>ホウコクショ</t>
    </rPh>
    <phoneticPr fontId="4"/>
  </si>
  <si>
    <t>⑦本様式に代えて、事業所において任意に作成しているものを提出していただいても差し支えありません。</t>
    <rPh sb="1" eb="2">
      <t>ホン</t>
    </rPh>
    <rPh sb="2" eb="4">
      <t>ヨウシキ</t>
    </rPh>
    <rPh sb="5" eb="6">
      <t>カ</t>
    </rPh>
    <rPh sb="9" eb="12">
      <t>ジギョウショ</t>
    </rPh>
    <rPh sb="16" eb="18">
      <t>ニンイ</t>
    </rPh>
    <rPh sb="19" eb="21">
      <t>サクセイ</t>
    </rPh>
    <rPh sb="28" eb="30">
      <t>テイシュツ</t>
    </rPh>
    <rPh sb="38" eb="39">
      <t>サ</t>
    </rPh>
    <rPh sb="40" eb="41">
      <t>ツカ</t>
    </rPh>
    <phoneticPr fontId="4"/>
  </si>
  <si>
    <t>※直近3ヶ月分を月ごとに作成すること</t>
    <rPh sb="1" eb="3">
      <t>チョッキン</t>
    </rPh>
    <rPh sb="5" eb="6">
      <t>ゲツ</t>
    </rPh>
    <rPh sb="6" eb="7">
      <t>ブン</t>
    </rPh>
    <rPh sb="8" eb="9">
      <t>ツキ</t>
    </rPh>
    <rPh sb="12" eb="14">
      <t>サクセイ</t>
    </rPh>
    <phoneticPr fontId="4"/>
  </si>
  <si>
    <t>←主たる事業所、従たる事業所ごとに分けて作成してください。</t>
    <rPh sb="1" eb="2">
      <t>シュ</t>
    </rPh>
    <rPh sb="4" eb="6">
      <t>ジギョウ</t>
    </rPh>
    <rPh sb="6" eb="7">
      <t>ショ</t>
    </rPh>
    <rPh sb="8" eb="9">
      <t>ジュウ</t>
    </rPh>
    <rPh sb="11" eb="14">
      <t>ジギョウショ</t>
    </rPh>
    <rPh sb="17" eb="18">
      <t>ワ</t>
    </rPh>
    <rPh sb="20" eb="22">
      <t>サクセイ</t>
    </rPh>
    <phoneticPr fontId="4"/>
  </si>
  <si>
    <t>←暦月で計上する場合、その理由を本シート２ページ目の所定の欄に記載してください。</t>
    <rPh sb="1" eb="2">
      <t>コヨミ</t>
    </rPh>
    <rPh sb="2" eb="3">
      <t>ツキ</t>
    </rPh>
    <rPh sb="4" eb="6">
      <t>ケイジョウ</t>
    </rPh>
    <rPh sb="8" eb="10">
      <t>バアイ</t>
    </rPh>
    <rPh sb="13" eb="15">
      <t>リユウ</t>
    </rPh>
    <rPh sb="16" eb="17">
      <t>ホン</t>
    </rPh>
    <rPh sb="24" eb="25">
      <t>メ</t>
    </rPh>
    <rPh sb="26" eb="28">
      <t>ショテイ</t>
    </rPh>
    <rPh sb="29" eb="30">
      <t>ラン</t>
    </rPh>
    <rPh sb="31" eb="33">
      <t>キサイ</t>
    </rPh>
    <phoneticPr fontId="4"/>
  </si>
  <si>
    <t>←運営（実地）指導では実績で計上してください。</t>
    <rPh sb="1" eb="3">
      <t>ウンエイ</t>
    </rPh>
    <rPh sb="4" eb="6">
      <t>ジッチ</t>
    </rPh>
    <rPh sb="7" eb="9">
      <t>シドウ</t>
    </rPh>
    <rPh sb="11" eb="13">
      <t>ジッセキ</t>
    </rPh>
    <rPh sb="14" eb="16">
      <t>ケイジョウ</t>
    </rPh>
    <phoneticPr fontId="4"/>
  </si>
  <si>
    <t>就労定着支援員</t>
  </si>
  <si>
    <t>管理者</t>
  </si>
  <si>
    <t>あ</t>
    <phoneticPr fontId="4"/>
  </si>
  <si>
    <t>い</t>
    <phoneticPr fontId="4"/>
  </si>
  <si>
    <t>う</t>
    <phoneticPr fontId="4"/>
  </si>
  <si>
    <t>え</t>
    <phoneticPr fontId="4"/>
  </si>
  <si>
    <t>←1～4は記入例です。</t>
    <rPh sb="5" eb="7">
      <t>キニュウ</t>
    </rPh>
    <rPh sb="7" eb="8">
      <t>レイ</t>
    </rPh>
    <phoneticPr fontId="4"/>
  </si>
  <si>
    <t>上書きして作成して下さい。</t>
    <rPh sb="0" eb="2">
      <t>ウワガ</t>
    </rPh>
    <rPh sb="5" eb="7">
      <t>サクセイ</t>
    </rPh>
    <rPh sb="9" eb="10">
      <t>クダ</t>
    </rPh>
    <phoneticPr fontId="4"/>
  </si>
  <si>
    <t>＜前年度の平均値＞※新規申請の場合は推定数（定員×0.9）を「平均利用者数」欄に直接入力してください。</t>
    <rPh sb="1" eb="2">
      <t>ゼン</t>
    </rPh>
    <rPh sb="2" eb="4">
      <t>ネンド</t>
    </rPh>
    <rPh sb="5" eb="8">
      <t>ヘイキンチ</t>
    </rPh>
    <rPh sb="10" eb="12">
      <t>シンキ</t>
    </rPh>
    <rPh sb="12" eb="14">
      <t>シンセイ</t>
    </rPh>
    <rPh sb="15" eb="17">
      <t>バアイ</t>
    </rPh>
    <rPh sb="18" eb="21">
      <t>スイテイスウ</t>
    </rPh>
    <rPh sb="22" eb="24">
      <t>テイイン</t>
    </rPh>
    <rPh sb="31" eb="33">
      <t>ヘイキン</t>
    </rPh>
    <rPh sb="33" eb="35">
      <t>リヨウ</t>
    </rPh>
    <rPh sb="35" eb="36">
      <t>シャ</t>
    </rPh>
    <rPh sb="36" eb="37">
      <t>スウ</t>
    </rPh>
    <rPh sb="38" eb="39">
      <t>ラン</t>
    </rPh>
    <rPh sb="40" eb="42">
      <t>チョクセツ</t>
    </rPh>
    <rPh sb="42" eb="44">
      <t>ニュウリョク</t>
    </rPh>
    <phoneticPr fontId="4"/>
  </si>
  <si>
    <t>サービス管理責任者</t>
  </si>
  <si>
    <t>　・最初に「年月欄」「事業所名」を入力してください。</t>
    <rPh sb="2" eb="4">
      <t>サイショ</t>
    </rPh>
    <rPh sb="6" eb="8">
      <t>ネンゲツ</t>
    </rPh>
    <rPh sb="8" eb="9">
      <t>ラン</t>
    </rPh>
    <rPh sb="11" eb="14">
      <t>ジギョウショ</t>
    </rPh>
    <rPh sb="14" eb="15">
      <t>メイ</t>
    </rPh>
    <rPh sb="17" eb="19">
      <t>ニュウリョク</t>
    </rPh>
    <phoneticPr fontId="10"/>
  </si>
  <si>
    <t>「暦月」の場合その理由（　　　　　　　　　　　　　　　　　　　　　　　　　　　　　　　　　　　　　　　　　　　）　　　　　　　　　　　　　　　　　　　　　　　　　　　　　　　　　　　　　　　　　</t>
    <rPh sb="1" eb="2">
      <t>コヨミ</t>
    </rPh>
    <rPh sb="2" eb="3">
      <t>ツキ</t>
    </rPh>
    <rPh sb="5" eb="7">
      <t>バアイ</t>
    </rPh>
    <rPh sb="9" eb="11">
      <t>リユウ</t>
    </rPh>
    <phoneticPr fontId="4"/>
  </si>
  <si>
    <t>→　例：変形労働時間制を採用している</t>
    <rPh sb="2" eb="3">
      <t>レイ</t>
    </rPh>
    <rPh sb="4" eb="11">
      <t>ヘンケイロウドウジカンセイ</t>
    </rPh>
    <rPh sb="12" eb="14">
      <t>サイヨウ</t>
    </rPh>
    <phoneticPr fontId="4"/>
  </si>
  <si>
    <t>　(2) 「予定」・「実績」のうち「実績」を選択してください。</t>
    <rPh sb="6" eb="8">
      <t>ヨテイ</t>
    </rPh>
    <rPh sb="11" eb="13">
      <t>ジッセキ</t>
    </rPh>
    <rPh sb="18" eb="20">
      <t>ジッセキ</t>
    </rPh>
    <rPh sb="22" eb="24">
      <t>センタク</t>
    </rPh>
    <phoneticPr fontId="10"/>
  </si>
  <si>
    <t xml:space="preserve"> 　　 保有資格を全て記入するのではなく、人員基準・加配加算上、求められる資格等を入力してください。</t>
    <phoneticPr fontId="10"/>
  </si>
  <si>
    <t>　(9) 従業者ごとに、合計勤務時間数が表示されます（自動計算）。</t>
    <rPh sb="5" eb="8">
      <t>ジュウギョウシャ</t>
    </rPh>
    <rPh sb="12" eb="14">
      <t>ゴウケイ</t>
    </rPh>
    <rPh sb="14" eb="16">
      <t>キンム</t>
    </rPh>
    <rPh sb="16" eb="19">
      <t>ジカンスウ</t>
    </rPh>
    <rPh sb="20" eb="22">
      <t>ヒョウジ</t>
    </rPh>
    <rPh sb="27" eb="29">
      <t>ジドウ</t>
    </rPh>
    <rPh sb="29" eb="31">
      <t>ケイサン</t>
    </rPh>
    <phoneticPr fontId="10"/>
  </si>
  <si>
    <t>　(10) 従業者ごとに、週平均の勤務時間数が表示されます（自動計算）。</t>
    <rPh sb="6" eb="9">
      <t>ジュウギョウシャ</t>
    </rPh>
    <rPh sb="13" eb="16">
      <t>シュウヘイキン</t>
    </rPh>
    <rPh sb="17" eb="19">
      <t>キンム</t>
    </rPh>
    <rPh sb="19" eb="22">
      <t>ジカンスウ</t>
    </rPh>
    <phoneticPr fontId="10"/>
  </si>
  <si>
    <t>職業指導員</t>
  </si>
  <si>
    <t>生活支援員</t>
  </si>
  <si>
    <t>お</t>
    <phoneticPr fontId="4"/>
  </si>
  <si>
    <r>
      <rPr>
        <b/>
        <sz val="9"/>
        <color rgb="FFFF0000"/>
        <rFont val="ＭＳ ゴシック"/>
        <family val="3"/>
        <charset val="128"/>
      </rPr>
      <t>施設外就労</t>
    </r>
    <r>
      <rPr>
        <sz val="9"/>
        <rFont val="ＭＳ ゴシック"/>
        <family val="3"/>
        <charset val="128"/>
      </rPr>
      <t>を実施している事業所は、上記勤務形態一覧表には本体事業所で従事する従業者のみを記載（※）し、施設外就労に従事する従業者については、</t>
    </r>
    <r>
      <rPr>
        <b/>
        <sz val="9"/>
        <color rgb="FFFF0000"/>
        <rFont val="ＭＳ ゴシック"/>
        <family val="3"/>
        <charset val="128"/>
      </rPr>
      <t>「施設外就労実績」</t>
    </r>
    <r>
      <rPr>
        <sz val="9"/>
        <rFont val="ＭＳ ゴシック"/>
        <family val="3"/>
        <charset val="128"/>
      </rPr>
      <t>シートに記載することとし、各月について両方の書類（勤務形態一覧表及び施設外就労実績）を提出してください。
（※）施設外就労に従事する従業者が本体事業所でも従事している時間があれば、本体事業所での従事時間のみ上記勤務形態一覧表に記載すること。</t>
    </r>
    <phoneticPr fontId="3"/>
  </si>
  <si>
    <t>※施設外就労を実施している事業所については、施設外就労を行う利用者を除いて算出してください。</t>
    <phoneticPr fontId="3"/>
  </si>
  <si>
    <t>-</t>
  </si>
  <si>
    <t>開所月数</t>
    <rPh sb="0" eb="2">
      <t>カイショ</t>
    </rPh>
    <rPh sb="2" eb="4">
      <t>ゲッスウ</t>
    </rPh>
    <phoneticPr fontId="15"/>
  </si>
  <si>
    <t>利用者延べ数（月数）</t>
    <rPh sb="3" eb="4">
      <t>ノ</t>
    </rPh>
    <rPh sb="7" eb="8">
      <t>ツキ</t>
    </rPh>
    <rPh sb="8" eb="9">
      <t>スウ</t>
    </rPh>
    <phoneticPr fontId="4"/>
  </si>
  <si>
    <r>
      <rPr>
        <b/>
        <u/>
        <sz val="9"/>
        <color rgb="FF6600CC"/>
        <rFont val="ＭＳ Ｐゴシック"/>
        <family val="3"/>
        <charset val="128"/>
      </rPr>
      <t>★前年度の実績がない事業所においては、以下①～③のいずれかのとおりに算出し、表に入力してください。</t>
    </r>
    <r>
      <rPr>
        <b/>
        <sz val="9"/>
        <color rgb="FF6600CC"/>
        <rFont val="ＭＳ Ｐゴシック"/>
        <family val="3"/>
        <charset val="128"/>
      </rPr>
      <t xml:space="preserve">
</t>
    </r>
    <r>
      <rPr>
        <sz val="9"/>
        <color rgb="FFC00000"/>
        <rFont val="ＭＳ Ｐゴシック"/>
        <family val="3"/>
        <charset val="128"/>
      </rPr>
      <t>特に、以下②③については、勤務形態一覧表を直近３ヶ月分提出いただく関係上、各月ごとの直近分を算出する必要がありますので注意してください。
（例）②の場合で、１、２、３月分の勤務形態一覧表を提出する場合、各月（１、２、３月）ごとに直近６月分の延べ利用日数及び開所日数を算出する。</t>
    </r>
    <r>
      <rPr>
        <b/>
        <sz val="9"/>
        <color rgb="FF6600CC"/>
        <rFont val="ＭＳ Ｐゴシック"/>
        <family val="3"/>
        <charset val="128"/>
      </rPr>
      <t xml:space="preserve">
①新規開設後６月未満の場合：利用定員の90％
②新規開設後６月以上１年未満の場合：全利用者について、直近６月分の延べ利用日数及び事業所の開所日数
③新規開設後１年以上経過しかつ前年度実績がない場合：全利用者について、直近１年分の延べ利用日数及び事業所の開所日数
※表上部の「4月」～「3月」の表記は、直近６月分（又は直近１年分）を入力できるよう適宜入れ替えていただいて構いません。</t>
    </r>
    <rPh sb="54" eb="56">
      <t>イカ</t>
    </rPh>
    <rPh sb="66" eb="68">
      <t>ケイタイ</t>
    </rPh>
    <rPh sb="68" eb="70">
      <t>イチラン</t>
    </rPh>
    <rPh sb="348" eb="349">
      <t>マタ</t>
    </rPh>
    <rPh sb="350" eb="352">
      <t>チョッキン</t>
    </rPh>
    <rPh sb="353" eb="355">
      <t>ネンブン</t>
    </rPh>
    <phoneticPr fontId="4"/>
  </si>
  <si>
    <r>
      <rPr>
        <b/>
        <u/>
        <sz val="9"/>
        <color rgb="FF6600CC"/>
        <rFont val="ＭＳ Ｐゴシック"/>
        <family val="3"/>
        <charset val="128"/>
      </rPr>
      <t>★前年度の実績がない事業所においては、以下①～③のいずれかのとおりに算出し、表に入力してください。</t>
    </r>
    <r>
      <rPr>
        <b/>
        <sz val="9"/>
        <color rgb="FF6600CC"/>
        <rFont val="ＭＳ Ｐゴシック"/>
        <family val="3"/>
        <charset val="128"/>
      </rPr>
      <t xml:space="preserve">
</t>
    </r>
    <r>
      <rPr>
        <sz val="9"/>
        <color rgb="FFC00000"/>
        <rFont val="ＭＳ Ｐゴシック"/>
        <family val="3"/>
        <charset val="128"/>
      </rPr>
      <t xml:space="preserve">特に、以下②③については、勤務形態一覧表を直近３ヶ月分提出いただく関係上、各月ごとの直近分を算出する必要がありますので注意してください。
（例）②の場合で、１、２、３月分の勤務形態一覧表を提出する場合、各月（１、２、３月）ごとに直近６月分の延べ利用日数及び開所日数を算出する。
</t>
    </r>
    <r>
      <rPr>
        <b/>
        <sz val="9"/>
        <color rgb="FF6600CC"/>
        <rFont val="ＭＳ Ｐゴシック"/>
        <family val="3"/>
        <charset val="128"/>
      </rPr>
      <t xml:space="preserve">
①新規開設後６月未満の場合：利用定員の90％
②新規開設後６月以上１年未満の場合：全利用者について、直近６月分の延べ利用日数及び事業所の開所日数
③新規開設後１年以上経過しかつ前年度実績がない場合：全利用者について、直近１年分の延べ利用日数及び事業所の開所日数
※表上部の「4月」～「3月」の表記は、直近６月分（又は直近１年分）を入力できるよう適宜入れ替えていただいて構いません。</t>
    </r>
    <rPh sb="54" eb="56">
      <t>イカ</t>
    </rPh>
    <rPh sb="66" eb="68">
      <t>ケイタイ</t>
    </rPh>
    <rPh sb="68" eb="70">
      <t>イチラン</t>
    </rPh>
    <rPh sb="348" eb="349">
      <t>マタ</t>
    </rPh>
    <rPh sb="350" eb="352">
      <t>チョッキン</t>
    </rPh>
    <rPh sb="353" eb="355">
      <t>ネンブン</t>
    </rPh>
    <phoneticPr fontId="4"/>
  </si>
  <si>
    <r>
      <rPr>
        <b/>
        <u/>
        <sz val="9"/>
        <color rgb="FF6600CC"/>
        <rFont val="ＭＳ Ｐゴシック"/>
        <family val="3"/>
        <charset val="128"/>
      </rPr>
      <t>★前年度の実績がない事業所においては、以下①～③のいずれかのとおりに算出し、表に入力してください。</t>
    </r>
    <r>
      <rPr>
        <b/>
        <sz val="9"/>
        <color rgb="FF6600CC"/>
        <rFont val="ＭＳ Ｐゴシック"/>
        <family val="3"/>
        <charset val="128"/>
      </rPr>
      <t xml:space="preserve">
</t>
    </r>
    <r>
      <rPr>
        <sz val="9"/>
        <color rgb="FFC00000"/>
        <rFont val="ＭＳ Ｐゴシック"/>
        <family val="3"/>
        <charset val="128"/>
      </rPr>
      <t xml:space="preserve">特に、以下②③については、勤務形態一覧表を直近３ヶ月分提出いただく関係上、各月ごとの直近分を算出する必要がありますので注意してください。
（例）②の場合で、１、２、３月分の勤務形態一覧表を提出する場合、各月（１、２、３月）ごとに直近６月分の延べ利用月数及び開所月数を算出する。
</t>
    </r>
    <r>
      <rPr>
        <b/>
        <sz val="9"/>
        <color rgb="FF6600CC"/>
        <rFont val="ＭＳ Ｐゴシック"/>
        <family val="3"/>
        <charset val="128"/>
      </rPr>
      <t xml:space="preserve">
①新規開設後６月未満の場合：便宜上、一体的に運営する生活介護、自立訓練、就労移行支援又は就労継続支援を受けた後に一般就労し、就労を継続している期間が６ヶ月に達した者の数の過去３年間の総数の７０％
②新規開設後６月以上１年未満の場合：全利用者について、直近６月分の延べ利用</t>
    </r>
    <r>
      <rPr>
        <b/>
        <u/>
        <sz val="9"/>
        <color rgb="FF6600CC"/>
        <rFont val="ＭＳ Ｐゴシック"/>
        <family val="3"/>
        <charset val="128"/>
      </rPr>
      <t>月</t>
    </r>
    <r>
      <rPr>
        <b/>
        <sz val="9"/>
        <color rgb="FF6600CC"/>
        <rFont val="ＭＳ Ｐゴシック"/>
        <family val="3"/>
        <charset val="128"/>
      </rPr>
      <t>数及び事業所の開所</t>
    </r>
    <r>
      <rPr>
        <b/>
        <u/>
        <sz val="9"/>
        <color rgb="FF6600CC"/>
        <rFont val="ＭＳ Ｐゴシック"/>
        <family val="3"/>
        <charset val="128"/>
      </rPr>
      <t>月</t>
    </r>
    <r>
      <rPr>
        <b/>
        <sz val="9"/>
        <color rgb="FF6600CC"/>
        <rFont val="ＭＳ Ｐゴシック"/>
        <family val="3"/>
        <charset val="128"/>
      </rPr>
      <t>数
③新規開設後１年以上経過しかつ前年度実績がない場合：全利用者について、直近１年分の延べ利用</t>
    </r>
    <r>
      <rPr>
        <b/>
        <u/>
        <sz val="9"/>
        <color rgb="FF6600CC"/>
        <rFont val="ＭＳ Ｐゴシック"/>
        <family val="3"/>
        <charset val="128"/>
      </rPr>
      <t>月</t>
    </r>
    <r>
      <rPr>
        <b/>
        <sz val="9"/>
        <color rgb="FF6600CC"/>
        <rFont val="ＭＳ Ｐゴシック"/>
        <family val="3"/>
        <charset val="128"/>
      </rPr>
      <t>数及び事業所の開所</t>
    </r>
    <r>
      <rPr>
        <b/>
        <u/>
        <sz val="9"/>
        <color rgb="FF6600CC"/>
        <rFont val="ＭＳ Ｐゴシック"/>
        <family val="3"/>
        <charset val="128"/>
      </rPr>
      <t>月</t>
    </r>
    <r>
      <rPr>
        <b/>
        <sz val="9"/>
        <color rgb="FF6600CC"/>
        <rFont val="ＭＳ Ｐゴシック"/>
        <family val="3"/>
        <charset val="128"/>
      </rPr>
      <t>数
※表上部の「4月」～「3月」の表記は、直近６月分（又は直近１年分）を入力できるよう適宜入れ替えていただいて構いません。</t>
    </r>
    <rPh sb="54" eb="56">
      <t>イカ</t>
    </rPh>
    <rPh sb="66" eb="68">
      <t>ケイタイ</t>
    </rPh>
    <rPh sb="68" eb="70">
      <t>イチラン</t>
    </rPh>
    <rPh sb="175" eb="176">
      <t>ツキ</t>
    </rPh>
    <rPh sb="181" eb="182">
      <t>ツキ</t>
    </rPh>
    <rPh sb="205" eb="207">
      <t>ベンギ</t>
    </rPh>
    <rPh sb="207" eb="208">
      <t>ジョウ</t>
    </rPh>
    <rPh sb="209" eb="212">
      <t>イッタイテキ</t>
    </rPh>
    <rPh sb="213" eb="215">
      <t>ウンエイ</t>
    </rPh>
    <rPh sb="217" eb="219">
      <t>セイカツ</t>
    </rPh>
    <rPh sb="219" eb="221">
      <t>カイゴ</t>
    </rPh>
    <rPh sb="222" eb="224">
      <t>ジリツ</t>
    </rPh>
    <rPh sb="224" eb="226">
      <t>クンレン</t>
    </rPh>
    <rPh sb="227" eb="233">
      <t>シュウロウイコウシエン</t>
    </rPh>
    <rPh sb="233" eb="234">
      <t>マタ</t>
    </rPh>
    <rPh sb="235" eb="237">
      <t>シュウロウ</t>
    </rPh>
    <rPh sb="237" eb="239">
      <t>ケイゾク</t>
    </rPh>
    <rPh sb="239" eb="241">
      <t>シエン</t>
    </rPh>
    <rPh sb="242" eb="243">
      <t>ウ</t>
    </rPh>
    <rPh sb="245" eb="246">
      <t>アト</t>
    </rPh>
    <rPh sb="247" eb="249">
      <t>イッパン</t>
    </rPh>
    <rPh sb="249" eb="251">
      <t>シュウロウ</t>
    </rPh>
    <rPh sb="253" eb="255">
      <t>シュウロウ</t>
    </rPh>
    <rPh sb="256" eb="258">
      <t>ケイゾク</t>
    </rPh>
    <rPh sb="262" eb="264">
      <t>キカン</t>
    </rPh>
    <rPh sb="267" eb="268">
      <t>ゲツ</t>
    </rPh>
    <rPh sb="269" eb="270">
      <t>タッ</t>
    </rPh>
    <rPh sb="272" eb="273">
      <t>モノ</t>
    </rPh>
    <rPh sb="274" eb="275">
      <t>スウ</t>
    </rPh>
    <rPh sb="276" eb="278">
      <t>カコ</t>
    </rPh>
    <rPh sb="279" eb="281">
      <t>ネンカン</t>
    </rPh>
    <rPh sb="282" eb="284">
      <t>ソウスウ</t>
    </rPh>
    <rPh sb="326" eb="327">
      <t>ツキ</t>
    </rPh>
    <rPh sb="336" eb="337">
      <t>ツキ</t>
    </rPh>
    <rPh sb="384" eb="385">
      <t>ツキ</t>
    </rPh>
    <rPh sb="394" eb="395">
      <t>ツキ</t>
    </rPh>
    <rPh sb="423" eb="424">
      <t>マタ</t>
    </rPh>
    <rPh sb="425" eb="427">
      <t>チョッキン</t>
    </rPh>
    <rPh sb="428" eb="430">
      <t>ネンブン</t>
    </rPh>
    <phoneticPr fontId="4"/>
  </si>
  <si>
    <t>＜前年度の平均値＞※新規申請の場合は推定数を「平均利用者数」欄に直接入力してください。</t>
    <rPh sb="1" eb="2">
      <t>ゼン</t>
    </rPh>
    <rPh sb="2" eb="4">
      <t>ネンド</t>
    </rPh>
    <rPh sb="5" eb="8">
      <t>ヘイキンチ</t>
    </rPh>
    <rPh sb="10" eb="12">
      <t>シンキ</t>
    </rPh>
    <rPh sb="12" eb="14">
      <t>シンセイ</t>
    </rPh>
    <rPh sb="15" eb="17">
      <t>バアイ</t>
    </rPh>
    <rPh sb="18" eb="21">
      <t>スイテイスウ</t>
    </rPh>
    <rPh sb="23" eb="25">
      <t>ヘイキン</t>
    </rPh>
    <rPh sb="25" eb="27">
      <t>リヨウ</t>
    </rPh>
    <rPh sb="27" eb="28">
      <t>シャ</t>
    </rPh>
    <rPh sb="28" eb="29">
      <t>スウ</t>
    </rPh>
    <rPh sb="30" eb="31">
      <t>ラン</t>
    </rPh>
    <rPh sb="32" eb="34">
      <t>チョクセツ</t>
    </rPh>
    <rPh sb="34" eb="36">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</si>
</sst>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0.0"/>
    <numFmt numFmtId="181" formatCode="0_ "/>
  </numFmts>
  <fonts count="41">
    <font>
      <sz val="11"/>
      <color theme="1"/>
      <name val="游ゴシック"/>
      <family val="3"/>
      <charset val="128"/>
      <scheme val="minor"/>
    </font>
    <font>
      <sz val="11"/>
      <name val="ＭＳ Ｐゴシック"/>
      <family val="3"/>
      <charset val="128"/>
    </font>
    <font>
      <b/>
      <sz val="11"/>
      <name val="ＭＳ ゴシック"/>
      <family val="3"/>
      <charset val="128"/>
    </font>
    <font>
      <sz val="6"/>
      <name val="ＭＳ Ｐゴシック"/>
      <family val="2"/>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1"/>
      <color theme="1"/>
      <name val="游ゴシック"/>
      <family val="3"/>
      <charset val="128"/>
      <scheme val="minor"/>
    </font>
    <font>
      <sz val="10"/>
      <color theme="1"/>
      <name val="游ゴシック"/>
      <family val="3"/>
      <charset val="128"/>
      <scheme val="minor"/>
    </font>
    <font>
      <sz val="10"/>
      <color indexed="8"/>
      <name val="ＭＳ ゴシック"/>
      <family val="3"/>
      <charset val="128"/>
    </font>
    <font>
      <sz val="11"/>
      <color theme="1"/>
      <name val="ＭＳ ゴシック"/>
      <family val="3"/>
      <charset val="128"/>
    </font>
    <font>
      <sz val="10"/>
      <color theme="1"/>
      <name val="ＭＳ ゴシック"/>
      <family val="3"/>
      <charset val="128"/>
    </font>
    <font>
      <sz val="9"/>
      <name val="ＭＳ ゴシック"/>
      <family val="3"/>
      <charset val="128"/>
    </font>
    <font>
      <sz val="6"/>
      <name val="游ゴシック"/>
      <family val="3"/>
      <charset val="128"/>
    </font>
    <font>
      <sz val="6"/>
      <name val="ＭＳ ゴシック"/>
      <family val="3"/>
      <charset val="128"/>
    </font>
    <font>
      <sz val="8"/>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6"/>
      <name val="游ゴシック"/>
      <family val="3"/>
      <charset val="128"/>
      <scheme val="minor"/>
    </font>
    <font>
      <b/>
      <sz val="11"/>
      <color rgb="FFFF0000"/>
      <name val="ＭＳ Ｐゴシック"/>
      <family val="3"/>
      <charset val="128"/>
    </font>
    <font>
      <sz val="11"/>
      <color theme="1"/>
      <name val="ＭＳ Ｐゴシック"/>
      <family val="3"/>
      <charset val="128"/>
    </font>
    <font>
      <b/>
      <sz val="16"/>
      <name val="ＭＳ Ｐゴシック"/>
      <family val="3"/>
      <charset val="128"/>
    </font>
    <font>
      <b/>
      <sz val="16"/>
      <color rgb="FFFF0000"/>
      <name val="ＭＳ Ｐゴシック"/>
      <family val="3"/>
      <charset val="128"/>
    </font>
    <font>
      <sz val="10"/>
      <name val="ＭＳ Ｐゴシック"/>
      <family val="3"/>
      <charset val="128"/>
    </font>
    <font>
      <sz val="11"/>
      <color rgb="FFFF0000"/>
      <name val="ＭＳ Ｐゴシック"/>
      <family val="3"/>
      <charset val="128"/>
    </font>
    <font>
      <sz val="6"/>
      <name val="游ゴシック"/>
      <family val="2"/>
      <charset val="128"/>
      <scheme val="minor"/>
    </font>
    <font>
      <sz val="7"/>
      <name val="ＭＳ Ｐゴシック"/>
      <family val="3"/>
      <charset val="128"/>
    </font>
    <font>
      <sz val="9"/>
      <name val="ＭＳ Ｐゴシック"/>
      <family val="3"/>
      <charset val="128"/>
    </font>
    <font>
      <sz val="8"/>
      <name val="ＭＳ Ｐゴシック"/>
      <family val="3"/>
      <charset val="128"/>
    </font>
    <font>
      <sz val="10.5"/>
      <name val="ＭＳ Ｐゴシック"/>
      <family val="3"/>
      <charset val="128"/>
    </font>
    <font>
      <b/>
      <sz val="10"/>
      <color rgb="FFFF0000"/>
      <name val="ＭＳ ゴシック"/>
      <family val="3"/>
      <charset val="128"/>
    </font>
    <font>
      <sz val="9"/>
      <color rgb="FFFF0000"/>
      <name val="ＭＳ ゴシック"/>
      <family val="3"/>
      <charset val="128"/>
    </font>
    <font>
      <b/>
      <sz val="12"/>
      <name val="ＭＳ ゴシック"/>
      <family val="3"/>
      <charset val="128"/>
    </font>
    <font>
      <b/>
      <sz val="9"/>
      <color rgb="FF6600CC"/>
      <name val="ＭＳ Ｐゴシック"/>
      <family val="3"/>
      <charset val="128"/>
    </font>
    <font>
      <b/>
      <u/>
      <sz val="9"/>
      <color rgb="FF6600CC"/>
      <name val="ＭＳ Ｐゴシック"/>
      <family val="3"/>
      <charset val="128"/>
    </font>
    <font>
      <b/>
      <sz val="9"/>
      <color rgb="FFFF0000"/>
      <name val="ＭＳ ゴシック"/>
      <family val="3"/>
      <charset val="128"/>
    </font>
    <font>
      <sz val="9"/>
      <color rgb="FFC00000"/>
      <name val="ＭＳ Ｐゴシック"/>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CC"/>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style="medium">
        <color indexed="64"/>
      </left>
      <right style="thin">
        <color indexed="64"/>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style="thin">
        <color indexed="64"/>
      </right>
      <top style="medium">
        <color indexed="64"/>
      </top>
      <bottom/>
      <diagonal style="hair">
        <color indexed="64"/>
      </diagonal>
    </border>
    <border diagonalUp="1">
      <left style="medium">
        <color indexed="64"/>
      </left>
      <right style="thin">
        <color indexed="64"/>
      </right>
      <top/>
      <bottom style="medium">
        <color indexed="64"/>
      </bottom>
      <diagonal style="hair">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s>
  <cellStyleXfs count="8">
    <xf numFmtId="0" fontId="0"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2" fillId="0" borderId="0">
      <alignment vertical="center"/>
    </xf>
  </cellStyleXfs>
  <cellXfs count="417">
    <xf numFmtId="0" fontId="0" fillId="0" borderId="0" xfId="0">
      <alignment vertical="center"/>
    </xf>
    <xf numFmtId="0" fontId="2" fillId="0" borderId="0" xfId="1" applyFont="1" applyAlignment="1">
      <alignment horizontal="left" vertical="center"/>
    </xf>
    <xf numFmtId="0" fontId="5" fillId="0" borderId="0" xfId="1" applyFont="1" applyAlignment="1">
      <alignment vertical="center" textRotation="255" shrinkToFit="1"/>
    </xf>
    <xf numFmtId="0" fontId="6" fillId="0" borderId="0" xfId="1" applyFont="1" applyAlignment="1">
      <alignment horizontal="left" vertical="center"/>
    </xf>
    <xf numFmtId="0" fontId="7" fillId="0" borderId="0" xfId="1" applyFont="1" applyAlignment="1">
      <alignment horizontal="left" vertical="center"/>
    </xf>
    <xf numFmtId="0" fontId="7" fillId="0" borderId="0" xfId="1" applyFont="1">
      <alignment vertical="center"/>
    </xf>
    <xf numFmtId="0" fontId="9" fillId="0" borderId="0" xfId="0" applyFont="1">
      <alignment vertical="center"/>
    </xf>
    <xf numFmtId="0" fontId="7" fillId="0" borderId="0" xfId="1" applyFont="1" applyAlignment="1">
      <alignment horizontal="right" vertical="center"/>
    </xf>
    <xf numFmtId="0" fontId="5" fillId="0" borderId="0" xfId="1" applyFont="1">
      <alignment vertical="center"/>
    </xf>
    <xf numFmtId="0" fontId="7" fillId="0" borderId="0" xfId="1" applyFont="1" applyAlignment="1">
      <alignment horizontal="center"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12" fillId="5" borderId="1" xfId="0" applyFont="1" applyFill="1" applyBorder="1">
      <alignment vertical="center"/>
    </xf>
    <xf numFmtId="0" fontId="13" fillId="0" borderId="0" xfId="1" applyFont="1" applyAlignment="1">
      <alignment horizontal="center" vertical="center"/>
    </xf>
    <xf numFmtId="176" fontId="13" fillId="0" borderId="1" xfId="1" applyNumberFormat="1" applyFont="1" applyBorder="1">
      <alignment vertical="center"/>
    </xf>
    <xf numFmtId="177" fontId="13" fillId="0" borderId="1" xfId="1" applyNumberFormat="1" applyFont="1" applyBorder="1">
      <alignment vertical="center"/>
    </xf>
    <xf numFmtId="0" fontId="7" fillId="0" borderId="1" xfId="1" applyFont="1" applyBorder="1">
      <alignment vertical="center"/>
    </xf>
    <xf numFmtId="0" fontId="13" fillId="2" borderId="1" xfId="1" applyFont="1" applyFill="1" applyBorder="1" applyAlignment="1">
      <alignment horizontal="left" vertical="center"/>
    </xf>
    <xf numFmtId="0" fontId="13" fillId="2" borderId="4" xfId="1" applyFont="1" applyFill="1" applyBorder="1" applyAlignment="1">
      <alignment horizontal="center" vertical="center"/>
    </xf>
    <xf numFmtId="0" fontId="13" fillId="4" borderId="1" xfId="1" applyFont="1" applyFill="1" applyBorder="1">
      <alignment vertical="center"/>
    </xf>
    <xf numFmtId="0" fontId="13" fillId="4" borderId="4" xfId="1" applyFont="1" applyFill="1" applyBorder="1">
      <alignment vertical="center"/>
    </xf>
    <xf numFmtId="0" fontId="13" fillId="3" borderId="1" xfId="1" applyFont="1" applyFill="1" applyBorder="1" applyAlignment="1">
      <alignment horizontal="right" vertical="center"/>
    </xf>
    <xf numFmtId="0" fontId="13" fillId="0" borderId="5" xfId="1" applyFont="1" applyBorder="1" applyAlignment="1">
      <alignment horizontal="right" vertical="center"/>
    </xf>
    <xf numFmtId="178" fontId="13" fillId="0" borderId="1" xfId="1" applyNumberFormat="1" applyFont="1" applyBorder="1" applyAlignment="1">
      <alignment horizontal="right" vertical="center"/>
    </xf>
    <xf numFmtId="0" fontId="13" fillId="0" borderId="1" xfId="1" applyFont="1" applyBorder="1" applyAlignment="1">
      <alignment horizontal="right" vertical="center"/>
    </xf>
    <xf numFmtId="0" fontId="13" fillId="3" borderId="9" xfId="1" applyFont="1" applyFill="1" applyBorder="1" applyAlignment="1">
      <alignment horizontal="right" vertical="center"/>
    </xf>
    <xf numFmtId="0" fontId="13" fillId="0" borderId="10" xfId="1" applyFont="1" applyBorder="1" applyAlignment="1">
      <alignment horizontal="right" vertical="center"/>
    </xf>
    <xf numFmtId="0" fontId="13" fillId="0" borderId="0" xfId="1" applyFont="1">
      <alignment vertical="center"/>
    </xf>
    <xf numFmtId="179" fontId="13" fillId="0" borderId="1" xfId="1" applyNumberFormat="1" applyFont="1" applyBorder="1" applyAlignment="1">
      <alignment horizontal="center" vertical="center"/>
    </xf>
    <xf numFmtId="0" fontId="13" fillId="0" borderId="1" xfId="1" applyFont="1" applyBorder="1" applyAlignment="1">
      <alignment horizontal="center" vertical="center" wrapText="1"/>
    </xf>
    <xf numFmtId="0" fontId="13" fillId="0" borderId="0" xfId="1" applyFont="1" applyAlignment="1">
      <alignment horizontal="left" vertical="center"/>
    </xf>
    <xf numFmtId="0" fontId="16" fillId="0" borderId="0" xfId="1" applyFont="1">
      <alignment vertical="center"/>
    </xf>
    <xf numFmtId="0" fontId="13" fillId="0" borderId="4" xfId="2" applyFont="1" applyBorder="1" applyAlignment="1">
      <alignment horizontal="center" vertical="center"/>
    </xf>
    <xf numFmtId="0" fontId="13" fillId="0" borderId="1" xfId="2" applyFont="1" applyBorder="1" applyAlignment="1">
      <alignment horizontal="center" vertical="center"/>
    </xf>
    <xf numFmtId="0" fontId="13" fillId="0" borderId="1" xfId="1" applyFont="1" applyBorder="1" applyAlignment="1">
      <alignment horizontal="center" vertical="center"/>
    </xf>
    <xf numFmtId="0" fontId="17" fillId="0" borderId="0" xfId="2" applyFont="1" applyAlignment="1">
      <alignment horizontal="center" vertical="center"/>
    </xf>
    <xf numFmtId="0" fontId="7" fillId="0" borderId="0" xfId="2" applyFont="1" applyAlignment="1">
      <alignment horizontal="center" vertical="center"/>
    </xf>
    <xf numFmtId="0" fontId="18" fillId="0" borderId="0" xfId="1" applyFont="1" applyAlignment="1">
      <alignment horizontal="center" vertical="center"/>
    </xf>
    <xf numFmtId="0" fontId="18" fillId="0" borderId="0" xfId="1" applyFont="1">
      <alignment vertical="center"/>
    </xf>
    <xf numFmtId="0" fontId="17" fillId="0" borderId="0" xfId="1" applyFont="1">
      <alignment vertical="center"/>
    </xf>
    <xf numFmtId="0" fontId="17" fillId="0" borderId="0" xfId="1" applyFont="1" applyAlignment="1">
      <alignment horizontal="center" vertical="center"/>
    </xf>
    <xf numFmtId="0" fontId="13" fillId="0" borderId="0" xfId="1" applyFont="1" applyAlignment="1">
      <alignment vertical="center" textRotation="255" shrinkToFit="1"/>
    </xf>
    <xf numFmtId="0" fontId="13" fillId="0" borderId="1" xfId="1" applyFont="1" applyBorder="1" applyAlignment="1">
      <alignment vertical="center" textRotation="255" shrinkToFit="1"/>
    </xf>
    <xf numFmtId="0" fontId="24" fillId="0" borderId="0" xfId="3" applyFont="1">
      <alignment vertical="center"/>
    </xf>
    <xf numFmtId="0" fontId="24" fillId="0" borderId="0" xfId="4" applyFont="1">
      <alignment vertical="center"/>
    </xf>
    <xf numFmtId="0" fontId="27" fillId="0" borderId="0" xfId="3" applyFont="1">
      <alignment vertical="center"/>
    </xf>
    <xf numFmtId="0" fontId="27" fillId="0" borderId="0" xfId="4" applyFont="1">
      <alignment vertical="center"/>
    </xf>
    <xf numFmtId="0" fontId="24" fillId="0" borderId="12" xfId="3" applyFont="1" applyBorder="1" applyAlignment="1">
      <alignment horizontal="center" vertical="center"/>
    </xf>
    <xf numFmtId="0" fontId="24" fillId="0" borderId="12" xfId="3" applyFont="1" applyBorder="1">
      <alignment vertical="center"/>
    </xf>
    <xf numFmtId="0" fontId="24" fillId="0" borderId="1" xfId="3" applyFont="1" applyBorder="1" applyAlignment="1">
      <alignment horizontal="center" vertical="center"/>
    </xf>
    <xf numFmtId="0" fontId="24" fillId="0" borderId="1" xfId="4" applyFont="1" applyBorder="1" applyAlignment="1">
      <alignment horizontal="center" vertical="center"/>
    </xf>
    <xf numFmtId="0" fontId="24" fillId="0" borderId="1" xfId="3" applyFont="1" applyBorder="1" applyAlignment="1">
      <alignment horizontal="distributed" vertical="center"/>
    </xf>
    <xf numFmtId="0" fontId="24" fillId="0" borderId="1" xfId="4" applyFont="1" applyBorder="1" applyAlignment="1">
      <alignment horizontal="distributed" vertical="center"/>
    </xf>
    <xf numFmtId="0" fontId="24" fillId="0" borderId="43" xfId="3" applyFont="1" applyBorder="1" applyAlignment="1">
      <alignment horizontal="distributed" vertical="center"/>
    </xf>
    <xf numFmtId="0" fontId="24" fillId="0" borderId="43" xfId="4" applyFont="1" applyBorder="1" applyAlignment="1">
      <alignment horizontal="distributed" vertical="center"/>
    </xf>
    <xf numFmtId="0" fontId="24" fillId="0" borderId="27" xfId="3" applyFont="1" applyBorder="1" applyAlignment="1">
      <alignment vertical="center" shrinkToFit="1"/>
    </xf>
    <xf numFmtId="0" fontId="24" fillId="0" borderId="25" xfId="3" applyFont="1" applyBorder="1" applyAlignment="1">
      <alignment vertical="center" shrinkToFit="1"/>
    </xf>
    <xf numFmtId="0" fontId="24" fillId="0" borderId="0" xfId="3" applyFont="1" applyAlignment="1">
      <alignment vertical="center" shrinkToFit="1"/>
    </xf>
    <xf numFmtId="0" fontId="24" fillId="0" borderId="27" xfId="4" applyFont="1" applyBorder="1" applyAlignment="1">
      <alignment vertical="center" shrinkToFit="1"/>
    </xf>
    <xf numFmtId="0" fontId="24" fillId="0" borderId="25" xfId="4" applyFont="1" applyBorder="1" applyAlignment="1">
      <alignment vertical="center" shrinkToFit="1"/>
    </xf>
    <xf numFmtId="0" fontId="24" fillId="0" borderId="0" xfId="4" applyFont="1" applyAlignment="1">
      <alignment vertical="center" shrinkToFit="1"/>
    </xf>
    <xf numFmtId="0" fontId="24" fillId="0" borderId="42" xfId="3" applyFont="1" applyBorder="1" applyAlignment="1">
      <alignment vertical="center" shrinkToFit="1"/>
    </xf>
    <xf numFmtId="0" fontId="24" fillId="0" borderId="43" xfId="3" applyFont="1" applyBorder="1" applyAlignment="1">
      <alignment vertical="center" shrinkToFit="1"/>
    </xf>
    <xf numFmtId="0" fontId="24" fillId="0" borderId="42" xfId="4" applyFont="1" applyBorder="1" applyAlignment="1">
      <alignment vertical="center" shrinkToFit="1"/>
    </xf>
    <xf numFmtId="0" fontId="24" fillId="0" borderId="43" xfId="4" applyFont="1" applyBorder="1" applyAlignment="1">
      <alignment vertical="center" shrinkToFit="1"/>
    </xf>
    <xf numFmtId="178" fontId="30" fillId="0" borderId="9" xfId="4" applyNumberFormat="1" applyFont="1" applyBorder="1">
      <alignment vertical="center"/>
    </xf>
    <xf numFmtId="0" fontId="1" fillId="0" borderId="9" xfId="4" applyBorder="1">
      <alignment vertical="center"/>
    </xf>
    <xf numFmtId="178" fontId="30" fillId="0" borderId="1" xfId="4" applyNumberFormat="1" applyFont="1" applyBorder="1">
      <alignment vertical="center"/>
    </xf>
    <xf numFmtId="0" fontId="1" fillId="0" borderId="1" xfId="4" applyBorder="1">
      <alignment vertical="center"/>
    </xf>
    <xf numFmtId="0" fontId="1" fillId="0" borderId="43" xfId="4" applyBorder="1">
      <alignment vertical="center"/>
    </xf>
    <xf numFmtId="181" fontId="1" fillId="6" borderId="52" xfId="4" applyNumberFormat="1" applyFill="1" applyBorder="1" applyAlignment="1">
      <alignment horizontal="right" vertical="center" shrinkToFit="1"/>
    </xf>
    <xf numFmtId="178" fontId="1" fillId="0" borderId="25" xfId="4" applyNumberFormat="1" applyBorder="1" applyAlignment="1">
      <alignment vertical="center" shrinkToFit="1"/>
    </xf>
    <xf numFmtId="178" fontId="1" fillId="0" borderId="1" xfId="4" applyNumberFormat="1" applyBorder="1" applyAlignment="1">
      <alignment vertical="center" shrinkToFit="1"/>
    </xf>
    <xf numFmtId="178" fontId="32" fillId="0" borderId="28" xfId="3" applyNumberFormat="1" applyFont="1" applyBorder="1" applyAlignment="1">
      <alignment vertical="center" shrinkToFit="1"/>
    </xf>
    <xf numFmtId="178" fontId="32" fillId="0" borderId="1" xfId="3" applyNumberFormat="1" applyFont="1" applyBorder="1" applyAlignment="1">
      <alignment vertical="center" shrinkToFit="1"/>
    </xf>
    <xf numFmtId="178" fontId="32" fillId="0" borderId="28" xfId="4" applyNumberFormat="1" applyFont="1" applyBorder="1" applyAlignment="1">
      <alignment vertical="center" shrinkToFit="1"/>
    </xf>
    <xf numFmtId="178" fontId="32" fillId="0" borderId="1" xfId="4" applyNumberFormat="1" applyFont="1" applyBorder="1" applyAlignment="1">
      <alignment vertical="center" shrinkToFit="1"/>
    </xf>
    <xf numFmtId="178" fontId="32" fillId="0" borderId="42" xfId="3" applyNumberFormat="1" applyFont="1" applyBorder="1" applyAlignment="1">
      <alignment vertical="center" shrinkToFit="1"/>
    </xf>
    <xf numFmtId="178" fontId="32" fillId="0" borderId="43" xfId="3" applyNumberFormat="1" applyFont="1" applyBorder="1" applyAlignment="1">
      <alignment vertical="center" shrinkToFit="1"/>
    </xf>
    <xf numFmtId="178" fontId="32" fillId="0" borderId="42" xfId="4" applyNumberFormat="1" applyFont="1" applyBorder="1" applyAlignment="1">
      <alignment vertical="center" shrinkToFit="1"/>
    </xf>
    <xf numFmtId="178" fontId="32" fillId="0" borderId="43" xfId="4" applyNumberFormat="1" applyFont="1" applyBorder="1" applyAlignment="1">
      <alignment vertical="center" shrinkToFit="1"/>
    </xf>
    <xf numFmtId="0" fontId="24" fillId="0" borderId="0" xfId="3" applyFont="1" applyAlignment="1">
      <alignment horizontal="center" vertical="center"/>
    </xf>
    <xf numFmtId="0" fontId="24" fillId="0" borderId="0" xfId="4" applyFont="1" applyAlignment="1">
      <alignment horizontal="center" vertical="center"/>
    </xf>
    <xf numFmtId="0" fontId="33" fillId="0" borderId="0" xfId="3" applyFont="1" applyAlignment="1">
      <alignment horizontal="left" vertical="center"/>
    </xf>
    <xf numFmtId="0" fontId="33" fillId="0" borderId="0" xfId="3" applyFont="1">
      <alignment vertical="center"/>
    </xf>
    <xf numFmtId="0" fontId="33" fillId="0" borderId="0" xfId="4" applyFont="1" applyAlignment="1">
      <alignment horizontal="left" vertical="center"/>
    </xf>
    <xf numFmtId="0" fontId="33" fillId="0" borderId="0" xfId="4" applyFont="1">
      <alignment vertical="center"/>
    </xf>
    <xf numFmtId="0" fontId="24" fillId="0" borderId="0" xfId="4" applyFont="1" applyAlignment="1">
      <alignment vertical="top" wrapText="1"/>
    </xf>
    <xf numFmtId="0" fontId="34" fillId="0" borderId="0" xfId="1" applyFont="1">
      <alignment vertical="center"/>
    </xf>
    <xf numFmtId="0" fontId="35" fillId="0" borderId="0" xfId="6" applyFont="1">
      <alignment vertical="center"/>
    </xf>
    <xf numFmtId="0" fontId="36" fillId="0" borderId="0" xfId="1" applyFont="1">
      <alignment vertical="center"/>
    </xf>
    <xf numFmtId="0" fontId="18" fillId="0" borderId="0" xfId="7" applyFont="1" applyAlignment="1">
      <alignment horizontal="center" vertical="center"/>
    </xf>
    <xf numFmtId="0" fontId="17" fillId="0" borderId="0" xfId="7" applyFont="1" applyAlignment="1">
      <alignment horizontal="center" vertical="center"/>
    </xf>
    <xf numFmtId="0" fontId="21" fillId="0" borderId="0" xfId="1" applyFont="1">
      <alignment vertical="center"/>
    </xf>
    <xf numFmtId="0" fontId="7" fillId="7" borderId="4" xfId="1" applyFont="1" applyFill="1" applyBorder="1" applyAlignment="1">
      <alignment horizontal="left" vertical="center"/>
    </xf>
    <xf numFmtId="0" fontId="7" fillId="7" borderId="8" xfId="1" applyFont="1" applyFill="1" applyBorder="1" applyAlignment="1">
      <alignment horizontal="left" vertical="center"/>
    </xf>
    <xf numFmtId="0" fontId="13" fillId="7" borderId="5" xfId="1" applyFont="1" applyFill="1" applyBorder="1">
      <alignment vertical="center"/>
    </xf>
    <xf numFmtId="0" fontId="37" fillId="0" borderId="0" xfId="6" applyFont="1" applyAlignment="1">
      <alignment vertical="top" wrapText="1"/>
    </xf>
    <xf numFmtId="0" fontId="35" fillId="0" borderId="0" xfId="1" applyFont="1" applyAlignment="1">
      <alignment horizontal="left" vertical="center"/>
    </xf>
    <xf numFmtId="0" fontId="13" fillId="0" borderId="4" xfId="1" applyFont="1" applyBorder="1">
      <alignment vertical="center"/>
    </xf>
    <xf numFmtId="0" fontId="13" fillId="0" borderId="8" xfId="1" applyFont="1" applyBorder="1">
      <alignment vertical="center"/>
    </xf>
    <xf numFmtId="0" fontId="13" fillId="0" borderId="5" xfId="1" applyFont="1" applyBorder="1">
      <alignment vertical="center"/>
    </xf>
    <xf numFmtId="0" fontId="13" fillId="0" borderId="0" xfId="1" applyFont="1" applyAlignment="1">
      <alignment horizontal="left" vertical="center" wrapText="1"/>
    </xf>
    <xf numFmtId="0" fontId="37" fillId="0" borderId="0" xfId="6" applyFont="1" applyAlignment="1">
      <alignment horizontal="left" vertical="top" wrapText="1"/>
    </xf>
    <xf numFmtId="0" fontId="13" fillId="0" borderId="4"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5" xfId="2" applyFont="1" applyBorder="1" applyAlignment="1">
      <alignment horizontal="center" vertical="center" wrapText="1"/>
    </xf>
    <xf numFmtId="0" fontId="13" fillId="0" borderId="4" xfId="1" applyFont="1" applyBorder="1" applyAlignment="1">
      <alignment horizontal="center" vertical="center"/>
    </xf>
    <xf numFmtId="0" fontId="13" fillId="0" borderId="8" xfId="1" applyFont="1" applyBorder="1" applyAlignment="1">
      <alignment horizontal="center" vertical="center"/>
    </xf>
    <xf numFmtId="0" fontId="13" fillId="0" borderId="5" xfId="1" applyFont="1" applyBorder="1" applyAlignment="1">
      <alignment horizontal="center" vertical="center"/>
    </xf>
    <xf numFmtId="0" fontId="13" fillId="0" borderId="4" xfId="2" applyFont="1" applyBorder="1" applyAlignment="1">
      <alignment horizontal="center" vertical="center"/>
    </xf>
    <xf numFmtId="0" fontId="13" fillId="0" borderId="8" xfId="2" applyFont="1" applyBorder="1" applyAlignment="1">
      <alignment horizontal="center" vertical="center"/>
    </xf>
    <xf numFmtId="0" fontId="13" fillId="0" borderId="5" xfId="2" applyFont="1" applyBorder="1" applyAlignment="1">
      <alignment horizontal="center" vertical="center"/>
    </xf>
    <xf numFmtId="0" fontId="13" fillId="0" borderId="1" xfId="2" applyFont="1" applyBorder="1" applyAlignment="1">
      <alignment horizontal="center" vertical="center" wrapText="1"/>
    </xf>
    <xf numFmtId="0" fontId="13" fillId="0" borderId="1" xfId="2" applyFont="1" applyBorder="1" applyAlignment="1">
      <alignment horizontal="center" vertical="center"/>
    </xf>
    <xf numFmtId="0" fontId="13" fillId="0" borderId="1" xfId="1" applyFont="1" applyBorder="1" applyAlignment="1">
      <alignment horizontal="center" vertical="center"/>
    </xf>
    <xf numFmtId="0" fontId="13" fillId="0" borderId="1" xfId="1" applyFont="1" applyBorder="1" applyAlignment="1">
      <alignment horizontal="center" vertical="center" wrapText="1"/>
    </xf>
    <xf numFmtId="0" fontId="13" fillId="0" borderId="1" xfId="1" applyFont="1" applyBorder="1" applyAlignment="1">
      <alignment horizontal="right" vertical="center"/>
    </xf>
    <xf numFmtId="0" fontId="13" fillId="3" borderId="1" xfId="1" applyFont="1" applyFill="1" applyBorder="1" applyAlignment="1">
      <alignment horizontal="right" vertical="center"/>
    </xf>
    <xf numFmtId="0" fontId="13" fillId="0" borderId="1" xfId="1" applyFont="1" applyBorder="1">
      <alignment vertical="center"/>
    </xf>
    <xf numFmtId="178" fontId="13" fillId="0" borderId="11" xfId="1" applyNumberFormat="1" applyFont="1" applyBorder="1">
      <alignment vertical="center"/>
    </xf>
    <xf numFmtId="178" fontId="13" fillId="0" borderId="9" xfId="1" applyNumberFormat="1" applyFont="1" applyBorder="1">
      <alignment vertical="center"/>
    </xf>
    <xf numFmtId="0" fontId="13" fillId="0" borderId="1" xfId="1" applyFont="1" applyBorder="1" applyAlignment="1">
      <alignment horizontal="left" vertical="center"/>
    </xf>
    <xf numFmtId="179" fontId="13" fillId="0" borderId="1" xfId="1" applyNumberFormat="1" applyFont="1" applyBorder="1" applyAlignment="1">
      <alignment horizontal="center" vertical="center"/>
    </xf>
    <xf numFmtId="0" fontId="7" fillId="4" borderId="1" xfId="1" applyFont="1" applyFill="1" applyBorder="1">
      <alignment vertical="center"/>
    </xf>
    <xf numFmtId="0" fontId="7" fillId="0" borderId="1" xfId="1" applyFont="1" applyBorder="1">
      <alignment vertical="center"/>
    </xf>
    <xf numFmtId="0" fontId="7" fillId="0" borderId="1"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7" xfId="1" applyFont="1" applyBorder="1" applyAlignment="1">
      <alignment horizontal="center" vertical="center" wrapText="1"/>
    </xf>
    <xf numFmtId="49" fontId="13" fillId="0" borderId="1" xfId="1" applyNumberFormat="1" applyFont="1" applyBorder="1" applyAlignment="1">
      <alignment horizontal="center" vertical="center"/>
    </xf>
    <xf numFmtId="0" fontId="13" fillId="0" borderId="5" xfId="1" applyFont="1" applyBorder="1" applyAlignment="1">
      <alignment horizontal="center" vertical="center" wrapText="1"/>
    </xf>
    <xf numFmtId="0" fontId="7" fillId="2" borderId="1" xfId="1" applyFont="1" applyFill="1" applyBorder="1" applyAlignment="1">
      <alignment horizontal="center" vertical="center" wrapText="1"/>
    </xf>
    <xf numFmtId="0" fontId="7" fillId="3" borderId="2" xfId="1" applyFont="1" applyFill="1" applyBorder="1" applyAlignment="1">
      <alignment horizontal="center" vertical="center"/>
    </xf>
    <xf numFmtId="0" fontId="7" fillId="0" borderId="2" xfId="1" applyFont="1" applyBorder="1" applyAlignment="1">
      <alignment horizontal="center" vertical="center"/>
    </xf>
    <xf numFmtId="0" fontId="7" fillId="4" borderId="1" xfId="1" applyFont="1" applyFill="1" applyBorder="1" applyAlignment="1">
      <alignment horizontal="center" vertical="center"/>
    </xf>
    <xf numFmtId="0" fontId="7" fillId="2" borderId="1" xfId="1" applyFont="1" applyFill="1" applyBorder="1" applyAlignment="1">
      <alignment horizontal="center" vertical="center"/>
    </xf>
    <xf numFmtId="0" fontId="12" fillId="5" borderId="1" xfId="0" applyFont="1" applyFill="1" applyBorder="1">
      <alignment vertical="center"/>
    </xf>
    <xf numFmtId="0" fontId="13" fillId="0" borderId="0" xfId="2" applyFont="1" applyAlignment="1">
      <alignment horizontal="center" vertical="center" wrapText="1"/>
    </xf>
    <xf numFmtId="0" fontId="13" fillId="0" borderId="0" xfId="1" applyFont="1" applyAlignment="1">
      <alignment horizontal="right" vertical="center"/>
    </xf>
    <xf numFmtId="0" fontId="24" fillId="0" borderId="0" xfId="4" applyFont="1" applyAlignment="1">
      <alignment horizontal="left" vertical="top" wrapText="1"/>
    </xf>
    <xf numFmtId="0" fontId="24" fillId="0" borderId="55" xfId="3" applyFont="1" applyBorder="1" applyAlignment="1">
      <alignment horizontal="center" vertical="center"/>
    </xf>
    <xf numFmtId="0" fontId="24" fillId="0" borderId="56" xfId="3" applyFont="1" applyBorder="1" applyAlignment="1">
      <alignment horizontal="center" vertical="center"/>
    </xf>
    <xf numFmtId="0" fontId="24" fillId="0" borderId="57" xfId="3" applyFont="1" applyBorder="1" applyAlignment="1">
      <alignment horizontal="center" vertical="center"/>
    </xf>
    <xf numFmtId="0" fontId="24" fillId="0" borderId="47" xfId="3" applyFont="1" applyBorder="1" applyAlignment="1">
      <alignment horizontal="center" vertical="center"/>
    </xf>
    <xf numFmtId="0" fontId="24" fillId="0" borderId="34" xfId="3" applyFont="1" applyBorder="1" applyAlignment="1">
      <alignment horizontal="center" vertical="center"/>
    </xf>
    <xf numFmtId="0" fontId="24" fillId="0" borderId="61" xfId="3" applyFont="1" applyBorder="1" applyAlignment="1">
      <alignment horizontal="center" vertical="center"/>
    </xf>
    <xf numFmtId="0" fontId="24" fillId="0" borderId="48" xfId="3" applyFont="1" applyBorder="1" applyAlignment="1">
      <alignment horizontal="center" vertical="center"/>
    </xf>
    <xf numFmtId="0" fontId="24" fillId="0" borderId="36" xfId="3" applyFont="1" applyBorder="1" applyAlignment="1">
      <alignment horizontal="center" vertical="center"/>
    </xf>
    <xf numFmtId="0" fontId="24" fillId="0" borderId="63" xfId="3" applyFont="1" applyBorder="1" applyAlignment="1">
      <alignment horizontal="center" vertical="center"/>
    </xf>
    <xf numFmtId="0" fontId="24" fillId="0" borderId="58" xfId="3" applyFont="1" applyBorder="1" applyAlignment="1">
      <alignment vertical="center" wrapText="1"/>
    </xf>
    <xf numFmtId="0" fontId="24" fillId="0" borderId="59" xfId="3" applyFont="1" applyBorder="1">
      <alignment vertical="center"/>
    </xf>
    <xf numFmtId="0" fontId="24" fillId="0" borderId="60" xfId="3" applyFont="1" applyBorder="1">
      <alignment vertical="center"/>
    </xf>
    <xf numFmtId="0" fontId="24" fillId="0" borderId="33" xfId="3" applyFont="1" applyBorder="1">
      <alignment vertical="center"/>
    </xf>
    <xf numFmtId="0" fontId="24" fillId="0" borderId="0" xfId="3" applyFont="1">
      <alignment vertical="center"/>
    </xf>
    <xf numFmtId="0" fontId="24" fillId="0" borderId="62" xfId="3" applyFont="1" applyBorder="1">
      <alignment vertical="center"/>
    </xf>
    <xf numFmtId="0" fontId="24" fillId="0" borderId="35" xfId="3" applyFont="1" applyBorder="1">
      <alignment vertical="center"/>
    </xf>
    <xf numFmtId="0" fontId="24" fillId="0" borderId="12" xfId="3" applyFont="1" applyBorder="1">
      <alignment vertical="center"/>
    </xf>
    <xf numFmtId="0" fontId="24" fillId="0" borderId="64" xfId="3" applyFont="1" applyBorder="1">
      <alignment vertical="center"/>
    </xf>
    <xf numFmtId="0" fontId="24" fillId="0" borderId="55" xfId="4" applyFont="1" applyBorder="1" applyAlignment="1">
      <alignment horizontal="center" vertical="center"/>
    </xf>
    <xf numFmtId="0" fontId="24" fillId="0" borderId="56" xfId="4" applyFont="1" applyBorder="1" applyAlignment="1">
      <alignment horizontal="center" vertical="center"/>
    </xf>
    <xf numFmtId="0" fontId="24" fillId="0" borderId="57" xfId="4" applyFont="1" applyBorder="1" applyAlignment="1">
      <alignment horizontal="center" vertical="center"/>
    </xf>
    <xf numFmtId="0" fontId="24" fillId="0" borderId="47" xfId="4" applyFont="1" applyBorder="1" applyAlignment="1">
      <alignment horizontal="center" vertical="center"/>
    </xf>
    <xf numFmtId="0" fontId="24" fillId="0" borderId="34" xfId="4" applyFont="1" applyBorder="1" applyAlignment="1">
      <alignment horizontal="center" vertical="center"/>
    </xf>
    <xf numFmtId="0" fontId="24" fillId="0" borderId="61" xfId="4" applyFont="1" applyBorder="1" applyAlignment="1">
      <alignment horizontal="center" vertical="center"/>
    </xf>
    <xf numFmtId="0" fontId="24" fillId="0" borderId="48" xfId="4" applyFont="1" applyBorder="1" applyAlignment="1">
      <alignment horizontal="center" vertical="center"/>
    </xf>
    <xf numFmtId="0" fontId="24" fillId="0" borderId="36" xfId="4" applyFont="1" applyBorder="1" applyAlignment="1">
      <alignment horizontal="center" vertical="center"/>
    </xf>
    <xf numFmtId="0" fontId="24" fillId="0" borderId="63" xfId="4" applyFont="1" applyBorder="1" applyAlignment="1">
      <alignment horizontal="center" vertical="center"/>
    </xf>
    <xf numFmtId="0" fontId="24" fillId="0" borderId="58" xfId="4" applyFont="1" applyBorder="1" applyAlignment="1">
      <alignment vertical="center" wrapText="1"/>
    </xf>
    <xf numFmtId="0" fontId="24" fillId="0" borderId="59" xfId="4" applyFont="1" applyBorder="1">
      <alignment vertical="center"/>
    </xf>
    <xf numFmtId="0" fontId="24" fillId="0" borderId="60" xfId="4" applyFont="1" applyBorder="1">
      <alignment vertical="center"/>
    </xf>
    <xf numFmtId="0" fontId="24" fillId="0" borderId="33" xfId="4" applyFont="1" applyBorder="1">
      <alignment vertical="center"/>
    </xf>
    <xf numFmtId="0" fontId="24" fillId="0" borderId="0" xfId="4" applyFont="1">
      <alignment vertical="center"/>
    </xf>
    <xf numFmtId="0" fontId="24" fillId="0" borderId="62" xfId="4" applyFont="1" applyBorder="1">
      <alignment vertical="center"/>
    </xf>
    <xf numFmtId="0" fontId="24" fillId="0" borderId="35" xfId="4" applyFont="1" applyBorder="1">
      <alignment vertical="center"/>
    </xf>
    <xf numFmtId="0" fontId="24" fillId="0" borderId="12" xfId="4" applyFont="1" applyBorder="1">
      <alignment vertical="center"/>
    </xf>
    <xf numFmtId="0" fontId="24" fillId="0" borderId="64" xfId="4" applyFont="1" applyBorder="1">
      <alignment vertical="center"/>
    </xf>
    <xf numFmtId="0" fontId="24" fillId="0" borderId="4" xfId="3" applyFont="1" applyBorder="1" applyAlignment="1">
      <alignment horizontal="center" vertical="center"/>
    </xf>
    <xf numFmtId="0" fontId="24" fillId="0" borderId="18" xfId="3" applyFont="1" applyBorder="1" applyAlignment="1">
      <alignment horizontal="center" vertical="center"/>
    </xf>
    <xf numFmtId="178" fontId="24" fillId="0" borderId="4" xfId="3" applyNumberFormat="1" applyFont="1" applyBorder="1" applyAlignment="1">
      <alignment horizontal="center" vertical="center" shrinkToFit="1"/>
    </xf>
    <xf numFmtId="178" fontId="24" fillId="0" borderId="8" xfId="3" applyNumberFormat="1" applyFont="1" applyBorder="1" applyAlignment="1">
      <alignment horizontal="center" vertical="center" shrinkToFit="1"/>
    </xf>
    <xf numFmtId="178" fontId="24" fillId="0" borderId="18" xfId="3" applyNumberFormat="1" applyFont="1" applyBorder="1" applyAlignment="1">
      <alignment horizontal="center" vertical="center" shrinkToFit="1"/>
    </xf>
    <xf numFmtId="0" fontId="24" fillId="0" borderId="4" xfId="4" applyFont="1" applyBorder="1" applyAlignment="1">
      <alignment horizontal="center" vertical="center"/>
    </xf>
    <xf numFmtId="0" fontId="24" fillId="0" borderId="18" xfId="4" applyFont="1" applyBorder="1" applyAlignment="1">
      <alignment horizontal="center" vertical="center"/>
    </xf>
    <xf numFmtId="178" fontId="24" fillId="0" borderId="4" xfId="4" applyNumberFormat="1" applyFont="1" applyBorder="1" applyAlignment="1">
      <alignment horizontal="center" vertical="center" shrinkToFit="1"/>
    </xf>
    <xf numFmtId="178" fontId="24" fillId="0" borderId="8" xfId="4" applyNumberFormat="1" applyFont="1" applyBorder="1" applyAlignment="1">
      <alignment horizontal="center" vertical="center" shrinkToFit="1"/>
    </xf>
    <xf numFmtId="178" fontId="24" fillId="0" borderId="18" xfId="4" applyNumberFormat="1" applyFont="1" applyBorder="1" applyAlignment="1">
      <alignment horizontal="center" vertical="center" shrinkToFit="1"/>
    </xf>
    <xf numFmtId="0" fontId="24" fillId="0" borderId="21" xfId="3" applyFont="1" applyBorder="1" applyAlignment="1">
      <alignment horizontal="center" vertical="center"/>
    </xf>
    <xf numFmtId="0" fontId="24" fillId="0" borderId="22" xfId="3" applyFont="1" applyBorder="1" applyAlignment="1">
      <alignment horizontal="center" vertical="center"/>
    </xf>
    <xf numFmtId="178" fontId="24" fillId="0" borderId="21" xfId="3" applyNumberFormat="1" applyFont="1" applyBorder="1" applyAlignment="1">
      <alignment horizontal="center" vertical="center" shrinkToFit="1"/>
    </xf>
    <xf numFmtId="178" fontId="24" fillId="0" borderId="20" xfId="3" applyNumberFormat="1" applyFont="1" applyBorder="1" applyAlignment="1">
      <alignment horizontal="center" vertical="center" shrinkToFit="1"/>
    </xf>
    <xf numFmtId="178" fontId="24" fillId="0" borderId="22" xfId="3" applyNumberFormat="1" applyFont="1" applyBorder="1" applyAlignment="1">
      <alignment horizontal="center" vertical="center" shrinkToFit="1"/>
    </xf>
    <xf numFmtId="0" fontId="24" fillId="0" borderId="21" xfId="4" applyFont="1" applyBorder="1" applyAlignment="1">
      <alignment horizontal="center" vertical="center"/>
    </xf>
    <xf numFmtId="0" fontId="24" fillId="0" borderId="22" xfId="4" applyFont="1" applyBorder="1" applyAlignment="1">
      <alignment horizontal="center" vertical="center"/>
    </xf>
    <xf numFmtId="178" fontId="24" fillId="0" borderId="21" xfId="4" applyNumberFormat="1" applyFont="1" applyBorder="1" applyAlignment="1">
      <alignment horizontal="center" vertical="center" shrinkToFit="1"/>
    </xf>
    <xf numFmtId="178" fontId="24" fillId="0" borderId="20" xfId="4" applyNumberFormat="1" applyFont="1" applyBorder="1" applyAlignment="1">
      <alignment horizontal="center" vertical="center" shrinkToFit="1"/>
    </xf>
    <xf numFmtId="178" fontId="24" fillId="0" borderId="22" xfId="4" applyNumberFormat="1" applyFont="1" applyBorder="1" applyAlignment="1">
      <alignment horizontal="center" vertical="center" shrinkToFit="1"/>
    </xf>
    <xf numFmtId="0" fontId="24" fillId="0" borderId="4" xfId="4" applyFont="1" applyBorder="1" applyAlignment="1">
      <alignment horizontal="center" vertical="center" shrinkToFit="1"/>
    </xf>
    <xf numFmtId="0" fontId="24" fillId="0" borderId="18" xfId="4" applyFont="1" applyBorder="1" applyAlignment="1">
      <alignment horizontal="center" vertical="center" shrinkToFit="1"/>
    </xf>
    <xf numFmtId="0" fontId="24" fillId="6" borderId="49" xfId="3" applyFont="1" applyFill="1" applyBorder="1" applyAlignment="1">
      <alignment horizontal="distributed" vertical="center" shrinkToFit="1"/>
    </xf>
    <xf numFmtId="0" fontId="24" fillId="6" borderId="50" xfId="3" applyFont="1" applyFill="1" applyBorder="1" applyAlignment="1">
      <alignment horizontal="distributed" vertical="center" shrinkToFit="1"/>
    </xf>
    <xf numFmtId="0" fontId="24" fillId="6" borderId="51" xfId="3" applyFont="1" applyFill="1" applyBorder="1" applyAlignment="1">
      <alignment horizontal="distributed" vertical="center" shrinkToFit="1"/>
    </xf>
    <xf numFmtId="181" fontId="24" fillId="6" borderId="53" xfId="3" applyNumberFormat="1" applyFont="1" applyFill="1" applyBorder="1" applyAlignment="1">
      <alignment horizontal="center" vertical="center"/>
    </xf>
    <xf numFmtId="0" fontId="24" fillId="6" borderId="53" xfId="3" applyFont="1" applyFill="1" applyBorder="1" applyAlignment="1">
      <alignment horizontal="center" vertical="center"/>
    </xf>
    <xf numFmtId="0" fontId="24" fillId="6" borderId="54" xfId="3" applyFont="1" applyFill="1" applyBorder="1" applyAlignment="1">
      <alignment horizontal="center" vertical="center"/>
    </xf>
    <xf numFmtId="0" fontId="24" fillId="6" borderId="49" xfId="4" applyFont="1" applyFill="1" applyBorder="1" applyAlignment="1">
      <alignment horizontal="distributed" vertical="center" shrinkToFit="1"/>
    </xf>
    <xf numFmtId="0" fontId="24" fillId="6" borderId="50" xfId="4" applyFont="1" applyFill="1" applyBorder="1" applyAlignment="1">
      <alignment horizontal="distributed" vertical="center" shrinkToFit="1"/>
    </xf>
    <xf numFmtId="0" fontId="24" fillId="6" borderId="51" xfId="4" applyFont="1" applyFill="1" applyBorder="1" applyAlignment="1">
      <alignment horizontal="distributed" vertical="center" shrinkToFit="1"/>
    </xf>
    <xf numFmtId="181" fontId="24" fillId="6" borderId="53" xfId="4" applyNumberFormat="1" applyFont="1" applyFill="1" applyBorder="1" applyAlignment="1">
      <alignment horizontal="center" vertical="center"/>
    </xf>
    <xf numFmtId="0" fontId="24" fillId="6" borderId="53" xfId="4" applyFont="1" applyFill="1" applyBorder="1" applyAlignment="1">
      <alignment horizontal="center" vertical="center"/>
    </xf>
    <xf numFmtId="0" fontId="24" fillId="6" borderId="54" xfId="4" applyFont="1" applyFill="1" applyBorder="1" applyAlignment="1">
      <alignment horizontal="center" vertical="center"/>
    </xf>
    <xf numFmtId="0" fontId="31" fillId="0" borderId="55" xfId="3" applyFont="1" applyBorder="1" applyAlignment="1">
      <alignment horizontal="center" vertical="center" wrapText="1"/>
    </xf>
    <xf numFmtId="0" fontId="31" fillId="0" borderId="47" xfId="3" applyFont="1" applyBorder="1" applyAlignment="1">
      <alignment horizontal="center" vertical="center"/>
    </xf>
    <xf numFmtId="0" fontId="31" fillId="0" borderId="48" xfId="3" applyFont="1" applyBorder="1" applyAlignment="1">
      <alignment horizontal="center" vertical="center"/>
    </xf>
    <xf numFmtId="0" fontId="27" fillId="0" borderId="15" xfId="3" applyFont="1" applyBorder="1" applyAlignment="1">
      <alignment horizontal="center" vertical="center"/>
    </xf>
    <xf numFmtId="0" fontId="27" fillId="0" borderId="16" xfId="3" applyFont="1" applyBorder="1" applyAlignment="1">
      <alignment horizontal="center" vertical="center"/>
    </xf>
    <xf numFmtId="178" fontId="24" fillId="0" borderId="14" xfId="3" applyNumberFormat="1" applyFont="1" applyBorder="1" applyAlignment="1">
      <alignment horizontal="center" vertical="center" shrinkToFit="1"/>
    </xf>
    <xf numFmtId="178" fontId="24" fillId="0" borderId="16" xfId="3" applyNumberFormat="1" applyFont="1" applyBorder="1" applyAlignment="1">
      <alignment horizontal="center" vertical="center" shrinkToFit="1"/>
    </xf>
    <xf numFmtId="0" fontId="31" fillId="0" borderId="55" xfId="4" applyFont="1" applyBorder="1" applyAlignment="1">
      <alignment horizontal="center" vertical="center" wrapText="1"/>
    </xf>
    <xf numFmtId="0" fontId="31" fillId="0" borderId="47" xfId="4" applyFont="1" applyBorder="1" applyAlignment="1">
      <alignment horizontal="center" vertical="center"/>
    </xf>
    <xf numFmtId="0" fontId="31" fillId="0" borderId="48" xfId="4" applyFont="1" applyBorder="1" applyAlignment="1">
      <alignment horizontal="center" vertical="center"/>
    </xf>
    <xf numFmtId="0" fontId="27" fillId="0" borderId="15" xfId="4" applyFont="1" applyBorder="1" applyAlignment="1">
      <alignment horizontal="center" vertical="center" shrinkToFit="1"/>
    </xf>
    <xf numFmtId="0" fontId="27" fillId="0" borderId="16" xfId="4" applyFont="1" applyBorder="1" applyAlignment="1">
      <alignment horizontal="center" vertical="center" shrinkToFit="1"/>
    </xf>
    <xf numFmtId="178" fontId="24" fillId="0" borderId="14" xfId="4" applyNumberFormat="1" applyFont="1" applyBorder="1" applyAlignment="1">
      <alignment horizontal="center" vertical="center" shrinkToFit="1"/>
    </xf>
    <xf numFmtId="178" fontId="24" fillId="0" borderId="16" xfId="4" applyNumberFormat="1" applyFont="1" applyBorder="1" applyAlignment="1">
      <alignment horizontal="center" vertical="center" shrinkToFit="1"/>
    </xf>
    <xf numFmtId="0" fontId="24" fillId="0" borderId="20" xfId="3" applyFont="1" applyBorder="1" applyAlignment="1">
      <alignment horizontal="center" vertical="center"/>
    </xf>
    <xf numFmtId="0" fontId="24" fillId="0" borderId="24" xfId="3" applyFont="1" applyBorder="1" applyAlignment="1">
      <alignment horizontal="center" vertical="center"/>
    </xf>
    <xf numFmtId="0" fontId="24" fillId="0" borderId="43" xfId="3" applyFont="1" applyBorder="1" applyAlignment="1">
      <alignment horizontal="center" vertical="center"/>
    </xf>
    <xf numFmtId="0" fontId="24" fillId="0" borderId="44" xfId="3" applyFont="1" applyBorder="1" applyAlignment="1">
      <alignment horizontal="center" vertical="center"/>
    </xf>
    <xf numFmtId="0" fontId="24" fillId="0" borderId="20" xfId="4" applyFont="1" applyBorder="1" applyAlignment="1">
      <alignment horizontal="center" vertical="center"/>
    </xf>
    <xf numFmtId="0" fontId="24" fillId="0" borderId="24" xfId="4" applyFont="1" applyBorder="1" applyAlignment="1">
      <alignment horizontal="center" vertical="center"/>
    </xf>
    <xf numFmtId="0" fontId="24" fillId="0" borderId="43" xfId="4" applyFont="1" applyBorder="1" applyAlignment="1">
      <alignment horizontal="center" vertical="center"/>
    </xf>
    <xf numFmtId="0" fontId="24" fillId="0" borderId="44" xfId="4" applyFont="1" applyBorder="1" applyAlignment="1">
      <alignment horizontal="center" vertical="center"/>
    </xf>
    <xf numFmtId="0" fontId="24" fillId="0" borderId="8" xfId="3" applyFont="1" applyBorder="1" applyAlignment="1">
      <alignment horizontal="center" vertical="center"/>
    </xf>
    <xf numFmtId="180" fontId="24" fillId="0" borderId="4" xfId="3" applyNumberFormat="1" applyFont="1" applyBorder="1" applyAlignment="1">
      <alignment horizontal="center" vertical="center"/>
    </xf>
    <xf numFmtId="180" fontId="24" fillId="0" borderId="5" xfId="3" applyNumberFormat="1" applyFont="1" applyBorder="1" applyAlignment="1">
      <alignment horizontal="center" vertical="center"/>
    </xf>
    <xf numFmtId="0" fontId="24" fillId="0" borderId="8" xfId="4" applyFont="1" applyBorder="1" applyAlignment="1">
      <alignment horizontal="center" vertical="center"/>
    </xf>
    <xf numFmtId="180" fontId="24" fillId="0" borderId="4" xfId="4" applyNumberFormat="1" applyFont="1" applyBorder="1" applyAlignment="1">
      <alignment horizontal="center" vertical="center"/>
    </xf>
    <xf numFmtId="180" fontId="24" fillId="0" borderId="5" xfId="4" applyNumberFormat="1" applyFont="1" applyBorder="1" applyAlignment="1">
      <alignment horizontal="center" vertical="center"/>
    </xf>
    <xf numFmtId="180" fontId="24" fillId="0" borderId="1" xfId="3" applyNumberFormat="1" applyFont="1" applyBorder="1" applyAlignment="1">
      <alignment horizontal="center" vertical="center"/>
    </xf>
    <xf numFmtId="0" fontId="24" fillId="0" borderId="1" xfId="3" applyFont="1" applyBorder="1" applyAlignment="1">
      <alignment horizontal="center" vertical="center"/>
    </xf>
    <xf numFmtId="0" fontId="24" fillId="0" borderId="29" xfId="3" applyFont="1" applyBorder="1" applyAlignment="1">
      <alignment horizontal="center" vertical="center"/>
    </xf>
    <xf numFmtId="180" fontId="24" fillId="0" borderId="1" xfId="4" applyNumberFormat="1" applyFont="1" applyBorder="1" applyAlignment="1">
      <alignment horizontal="center" vertical="center"/>
    </xf>
    <xf numFmtId="0" fontId="24" fillId="0" borderId="1" xfId="4" applyFont="1" applyBorder="1" applyAlignment="1">
      <alignment horizontal="center" vertical="center"/>
    </xf>
    <xf numFmtId="0" fontId="24" fillId="0" borderId="29" xfId="4" applyFont="1" applyBorder="1" applyAlignment="1">
      <alignment horizontal="center" vertical="center"/>
    </xf>
    <xf numFmtId="0" fontId="24" fillId="0" borderId="43" xfId="3" applyFont="1" applyBorder="1" applyAlignment="1">
      <alignment horizontal="center" vertical="center" shrinkToFit="1"/>
    </xf>
    <xf numFmtId="0" fontId="24" fillId="0" borderId="44" xfId="3" applyFont="1" applyBorder="1" applyAlignment="1">
      <alignment horizontal="center" vertical="center" shrinkToFit="1"/>
    </xf>
    <xf numFmtId="0" fontId="24" fillId="0" borderId="21" xfId="4" applyFont="1" applyBorder="1" applyAlignment="1">
      <alignment horizontal="center" vertical="center" shrinkToFit="1"/>
    </xf>
    <xf numFmtId="0" fontId="24" fillId="0" borderId="20" xfId="4" applyFont="1" applyBorder="1" applyAlignment="1">
      <alignment horizontal="center" vertical="center" shrinkToFit="1"/>
    </xf>
    <xf numFmtId="0" fontId="24" fillId="0" borderId="43" xfId="4" applyFont="1" applyBorder="1" applyAlignment="1">
      <alignment horizontal="center" vertical="center" shrinkToFit="1"/>
    </xf>
    <xf numFmtId="0" fontId="24" fillId="0" borderId="44" xfId="4" applyFont="1" applyBorder="1" applyAlignment="1">
      <alignment horizontal="center" vertical="center" shrinkToFit="1"/>
    </xf>
    <xf numFmtId="0" fontId="24" fillId="0" borderId="47" xfId="3" applyFont="1" applyBorder="1" applyAlignment="1">
      <alignment horizontal="center" vertical="center" wrapText="1"/>
    </xf>
    <xf numFmtId="0" fontId="24" fillId="0" borderId="48" xfId="3" applyFont="1" applyBorder="1" applyAlignment="1">
      <alignment horizontal="center" vertical="center" wrapText="1"/>
    </xf>
    <xf numFmtId="0" fontId="24" fillId="0" borderId="7" xfId="3" applyFont="1" applyBorder="1" applyAlignment="1">
      <alignment horizontal="center" vertical="center"/>
    </xf>
    <xf numFmtId="0" fontId="24" fillId="0" borderId="2" xfId="3" applyFont="1" applyBorder="1" applyAlignment="1">
      <alignment horizontal="center" vertical="center"/>
    </xf>
    <xf numFmtId="180" fontId="24" fillId="0" borderId="25" xfId="3" applyNumberFormat="1" applyFont="1" applyBorder="1" applyAlignment="1">
      <alignment horizontal="center" vertical="center"/>
    </xf>
    <xf numFmtId="0" fontId="24" fillId="0" borderId="25" xfId="3" applyFont="1" applyBorder="1" applyAlignment="1">
      <alignment horizontal="center" vertical="center"/>
    </xf>
    <xf numFmtId="0" fontId="24" fillId="0" borderId="26" xfId="3" applyFont="1" applyBorder="1" applyAlignment="1">
      <alignment horizontal="center" vertical="center"/>
    </xf>
    <xf numFmtId="0" fontId="24" fillId="0" borderId="47" xfId="4" applyFont="1" applyBorder="1" applyAlignment="1">
      <alignment horizontal="center" vertical="center" wrapText="1"/>
    </xf>
    <xf numFmtId="0" fontId="24" fillId="0" borderId="48" xfId="4" applyFont="1" applyBorder="1" applyAlignment="1">
      <alignment horizontal="center" vertical="center" wrapText="1"/>
    </xf>
    <xf numFmtId="0" fontId="24" fillId="0" borderId="7" xfId="4" applyFont="1" applyBorder="1" applyAlignment="1">
      <alignment horizontal="center" vertical="center"/>
    </xf>
    <xf numFmtId="0" fontId="24" fillId="0" borderId="2" xfId="4" applyFont="1" applyBorder="1" applyAlignment="1">
      <alignment horizontal="center" vertical="center"/>
    </xf>
    <xf numFmtId="0" fontId="24" fillId="0" borderId="45" xfId="3" applyFont="1" applyBorder="1" applyAlignment="1">
      <alignment horizontal="center" vertical="center"/>
    </xf>
    <xf numFmtId="0" fontId="24" fillId="0" borderId="46" xfId="3" applyFont="1" applyBorder="1" applyAlignment="1">
      <alignment horizontal="center" vertical="center"/>
    </xf>
    <xf numFmtId="0" fontId="24" fillId="0" borderId="15" xfId="3" applyFont="1" applyBorder="1" applyAlignment="1">
      <alignment horizontal="center" vertical="center" shrinkToFit="1"/>
    </xf>
    <xf numFmtId="0" fontId="24" fillId="0" borderId="16" xfId="3" applyFont="1" applyBorder="1" applyAlignment="1">
      <alignment horizontal="center" vertical="center" shrinkToFit="1"/>
    </xf>
    <xf numFmtId="0" fontId="24" fillId="0" borderId="25" xfId="3" applyFont="1" applyBorder="1" applyAlignment="1">
      <alignment horizontal="center" vertical="center" shrinkToFit="1"/>
    </xf>
    <xf numFmtId="0" fontId="24" fillId="0" borderId="26" xfId="3" applyFont="1" applyBorder="1" applyAlignment="1">
      <alignment horizontal="center" vertical="center" shrinkToFit="1"/>
    </xf>
    <xf numFmtId="0" fontId="24" fillId="0" borderId="45" xfId="4" applyFont="1" applyBorder="1" applyAlignment="1">
      <alignment horizontal="center" vertical="center"/>
    </xf>
    <xf numFmtId="0" fontId="24" fillId="0" borderId="46" xfId="4" applyFont="1" applyBorder="1" applyAlignment="1">
      <alignment horizontal="center" vertical="center"/>
    </xf>
    <xf numFmtId="0" fontId="24" fillId="0" borderId="15" xfId="4" applyFont="1" applyBorder="1" applyAlignment="1">
      <alignment horizontal="center" vertical="center" shrinkToFit="1"/>
    </xf>
    <xf numFmtId="0" fontId="24" fillId="0" borderId="16" xfId="4" applyFont="1" applyBorder="1" applyAlignment="1">
      <alignment horizontal="center" vertical="center" shrinkToFit="1"/>
    </xf>
    <xf numFmtId="0" fontId="24" fillId="0" borderId="25" xfId="4" applyFont="1" applyBorder="1" applyAlignment="1">
      <alignment horizontal="center" vertical="center" shrinkToFit="1"/>
    </xf>
    <xf numFmtId="0" fontId="24" fillId="0" borderId="26" xfId="4" applyFont="1" applyBorder="1" applyAlignment="1">
      <alignment horizontal="center" vertical="center" shrinkToFit="1"/>
    </xf>
    <xf numFmtId="0" fontId="24" fillId="0" borderId="21" xfId="3" applyFont="1" applyBorder="1" applyAlignment="1">
      <alignment horizontal="center" vertical="center" shrinkToFit="1"/>
    </xf>
    <xf numFmtId="0" fontId="24" fillId="0" borderId="20" xfId="3" applyFont="1" applyBorder="1" applyAlignment="1">
      <alignment horizontal="center" vertical="center" shrinkToFit="1"/>
    </xf>
    <xf numFmtId="180" fontId="24" fillId="0" borderId="25" xfId="4" applyNumberFormat="1" applyFont="1" applyBorder="1" applyAlignment="1">
      <alignment horizontal="center" vertical="center"/>
    </xf>
    <xf numFmtId="0" fontId="24" fillId="0" borderId="25" xfId="4" applyFont="1" applyBorder="1" applyAlignment="1">
      <alignment horizontal="center" vertical="center"/>
    </xf>
    <xf numFmtId="0" fontId="24" fillId="0" borderId="26" xfId="4" applyFont="1" applyBorder="1" applyAlignment="1">
      <alignment horizontal="center" vertical="center"/>
    </xf>
    <xf numFmtId="0" fontId="24" fillId="0" borderId="9" xfId="4" applyFont="1" applyBorder="1" applyAlignment="1">
      <alignment horizontal="center" vertical="center" shrinkToFit="1"/>
    </xf>
    <xf numFmtId="0" fontId="24" fillId="0" borderId="9" xfId="4" applyFont="1" applyBorder="1" applyAlignment="1">
      <alignment horizontal="center" vertical="center"/>
    </xf>
    <xf numFmtId="0" fontId="24" fillId="0" borderId="41" xfId="4" applyFont="1" applyBorder="1" applyAlignment="1">
      <alignment horizontal="center" vertical="center" shrinkToFit="1"/>
    </xf>
    <xf numFmtId="0" fontId="24" fillId="0" borderId="28" xfId="3" applyFont="1" applyBorder="1" applyAlignment="1">
      <alignment horizontal="distributed" vertical="center"/>
    </xf>
    <xf numFmtId="0" fontId="24" fillId="0" borderId="5" xfId="3" applyFont="1" applyBorder="1" applyAlignment="1">
      <alignment horizontal="distributed" vertical="center"/>
    </xf>
    <xf numFmtId="0" fontId="24" fillId="0" borderId="1" xfId="3" applyFont="1" applyBorder="1" applyAlignment="1">
      <alignment horizontal="distributed" vertical="center"/>
    </xf>
    <xf numFmtId="0" fontId="24" fillId="0" borderId="42" xfId="3" applyFont="1" applyBorder="1" applyAlignment="1">
      <alignment horizontal="distributed" vertical="center"/>
    </xf>
    <xf numFmtId="0" fontId="24" fillId="0" borderId="24" xfId="3" applyFont="1" applyBorder="1" applyAlignment="1">
      <alignment horizontal="distributed" vertical="center"/>
    </xf>
    <xf numFmtId="0" fontId="24" fillId="0" borderId="43" xfId="3" applyFont="1" applyBorder="1" applyAlignment="1">
      <alignment horizontal="distributed" vertical="center"/>
    </xf>
    <xf numFmtId="0" fontId="24" fillId="0" borderId="28" xfId="4" applyFont="1" applyBorder="1" applyAlignment="1">
      <alignment horizontal="distributed" vertical="center"/>
    </xf>
    <xf numFmtId="0" fontId="24" fillId="0" borderId="5" xfId="4" applyFont="1" applyBorder="1" applyAlignment="1">
      <alignment horizontal="distributed" vertical="center"/>
    </xf>
    <xf numFmtId="0" fontId="24" fillId="0" borderId="1" xfId="4" applyFont="1" applyBorder="1" applyAlignment="1">
      <alignment horizontal="distributed" vertical="center"/>
    </xf>
    <xf numFmtId="0" fontId="24" fillId="0" borderId="42" xfId="4" applyFont="1" applyBorder="1" applyAlignment="1">
      <alignment horizontal="distributed" vertical="center"/>
    </xf>
    <xf numFmtId="0" fontId="24" fillId="0" borderId="24" xfId="4" applyFont="1" applyBorder="1" applyAlignment="1">
      <alignment horizontal="distributed" vertical="center"/>
    </xf>
    <xf numFmtId="0" fontId="24" fillId="0" borderId="43" xfId="4" applyFont="1" applyBorder="1" applyAlignment="1">
      <alignment horizontal="distributed" vertical="center"/>
    </xf>
    <xf numFmtId="0" fontId="24" fillId="0" borderId="38" xfId="3" applyFont="1" applyBorder="1" applyAlignment="1">
      <alignment horizontal="distributed" vertical="center"/>
    </xf>
    <xf numFmtId="0" fontId="24" fillId="0" borderId="39" xfId="3" applyFont="1" applyBorder="1" applyAlignment="1">
      <alignment horizontal="distributed" vertical="center"/>
    </xf>
    <xf numFmtId="0" fontId="24" fillId="0" borderId="40" xfId="3" applyFont="1" applyBorder="1" applyAlignment="1">
      <alignment horizontal="distributed" vertical="center"/>
    </xf>
    <xf numFmtId="0" fontId="24" fillId="0" borderId="9" xfId="3" applyFont="1" applyBorder="1" applyAlignment="1">
      <alignment horizontal="center" vertical="center" shrinkToFit="1"/>
    </xf>
    <xf numFmtId="0" fontId="24" fillId="0" borderId="9" xfId="3" applyFont="1" applyBorder="1" applyAlignment="1">
      <alignment horizontal="center" vertical="center"/>
    </xf>
    <xf numFmtId="0" fontId="24" fillId="0" borderId="41" xfId="3" applyFont="1" applyBorder="1" applyAlignment="1">
      <alignment horizontal="center" vertical="center" shrinkToFit="1"/>
    </xf>
    <xf numFmtId="0" fontId="24" fillId="0" borderId="38" xfId="4" applyFont="1" applyBorder="1" applyAlignment="1">
      <alignment horizontal="distributed" vertical="center"/>
    </xf>
    <xf numFmtId="0" fontId="24" fillId="0" borderId="39" xfId="4" applyFont="1" applyBorder="1" applyAlignment="1">
      <alignment horizontal="distributed" vertical="center"/>
    </xf>
    <xf numFmtId="0" fontId="24" fillId="0" borderId="40" xfId="4" applyFont="1" applyBorder="1" applyAlignment="1">
      <alignment horizontal="distributed" vertical="center"/>
    </xf>
    <xf numFmtId="0" fontId="24" fillId="0" borderId="4" xfId="3" applyFont="1" applyBorder="1" applyAlignment="1">
      <alignment horizontal="distributed" vertical="center" wrapText="1"/>
    </xf>
    <xf numFmtId="0" fontId="24" fillId="0" borderId="8" xfId="3" applyFont="1" applyBorder="1" applyAlignment="1">
      <alignment horizontal="distributed" vertical="center" wrapText="1"/>
    </xf>
    <xf numFmtId="0" fontId="24" fillId="0" borderId="5" xfId="3" applyFont="1" applyBorder="1" applyAlignment="1">
      <alignment horizontal="distributed" vertical="center" wrapText="1"/>
    </xf>
    <xf numFmtId="0" fontId="24" fillId="0" borderId="4" xfId="3" applyFont="1" applyBorder="1">
      <alignment vertical="center"/>
    </xf>
    <xf numFmtId="0" fontId="24" fillId="0" borderId="8" xfId="3" applyFont="1" applyBorder="1">
      <alignment vertical="center"/>
    </xf>
    <xf numFmtId="0" fontId="24" fillId="0" borderId="18" xfId="3" applyFont="1" applyBorder="1">
      <alignment vertical="center"/>
    </xf>
    <xf numFmtId="0" fontId="24" fillId="0" borderId="4" xfId="4" applyFont="1" applyBorder="1" applyAlignment="1">
      <alignment horizontal="distributed" vertical="center" wrapText="1"/>
    </xf>
    <xf numFmtId="0" fontId="24" fillId="0" borderId="8" xfId="4" applyFont="1" applyBorder="1" applyAlignment="1">
      <alignment horizontal="distributed" vertical="center" wrapText="1"/>
    </xf>
    <xf numFmtId="0" fontId="24" fillId="0" borderId="5" xfId="4" applyFont="1" applyBorder="1" applyAlignment="1">
      <alignment horizontal="distributed" vertical="center" wrapText="1"/>
    </xf>
    <xf numFmtId="0" fontId="24" fillId="0" borderId="4" xfId="4" applyFont="1" applyBorder="1">
      <alignment vertical="center"/>
    </xf>
    <xf numFmtId="0" fontId="24" fillId="0" borderId="8" xfId="4" applyFont="1" applyBorder="1">
      <alignment vertical="center"/>
    </xf>
    <xf numFmtId="0" fontId="24" fillId="0" borderId="18" xfId="4" applyFont="1" applyBorder="1">
      <alignment vertical="center"/>
    </xf>
    <xf numFmtId="0" fontId="24" fillId="0" borderId="37" xfId="3" applyFont="1" applyBorder="1" applyAlignment="1">
      <alignment horizontal="distributed" vertical="center" wrapText="1"/>
    </xf>
    <xf numFmtId="0" fontId="24" fillId="0" borderId="12" xfId="3" applyFont="1" applyBorder="1" applyAlignment="1">
      <alignment horizontal="distributed" vertical="center" wrapText="1"/>
    </xf>
    <xf numFmtId="0" fontId="24" fillId="0" borderId="36" xfId="3" applyFont="1" applyBorder="1" applyAlignment="1">
      <alignment horizontal="distributed" vertical="center" wrapText="1"/>
    </xf>
    <xf numFmtId="0" fontId="24" fillId="0" borderId="21" xfId="3" applyFont="1" applyBorder="1" applyAlignment="1">
      <alignment vertical="center" wrapText="1"/>
    </xf>
    <xf numFmtId="0" fontId="24" fillId="0" borderId="20" xfId="3" applyFont="1" applyBorder="1" applyAlignment="1">
      <alignment vertical="center" wrapText="1"/>
    </xf>
    <xf numFmtId="0" fontId="24" fillId="0" borderId="22" xfId="3" applyFont="1" applyBorder="1" applyAlignment="1">
      <alignment vertical="center" wrapText="1"/>
    </xf>
    <xf numFmtId="0" fontId="24" fillId="0" borderId="37" xfId="4" applyFont="1" applyBorder="1" applyAlignment="1">
      <alignment horizontal="distributed" vertical="center" wrapText="1"/>
    </xf>
    <xf numFmtId="0" fontId="24" fillId="0" borderId="12" xfId="4" applyFont="1" applyBorder="1" applyAlignment="1">
      <alignment horizontal="distributed" vertical="center" wrapText="1"/>
    </xf>
    <xf numFmtId="0" fontId="24" fillId="0" borderId="36" xfId="4" applyFont="1" applyBorder="1" applyAlignment="1">
      <alignment horizontal="distributed" vertical="center" wrapText="1"/>
    </xf>
    <xf numFmtId="0" fontId="24" fillId="0" borderId="21" xfId="4" applyFont="1" applyBorder="1" applyAlignment="1">
      <alignment vertical="center" wrapText="1"/>
    </xf>
    <xf numFmtId="0" fontId="24" fillId="0" borderId="20" xfId="4" applyFont="1" applyBorder="1" applyAlignment="1">
      <alignment vertical="center" wrapText="1"/>
    </xf>
    <xf numFmtId="0" fontId="24" fillId="0" borderId="22" xfId="4" applyFont="1" applyBorder="1" applyAlignment="1">
      <alignment vertical="center" wrapText="1"/>
    </xf>
    <xf numFmtId="0" fontId="24" fillId="0" borderId="30" xfId="3" applyFont="1" applyBorder="1" applyAlignment="1">
      <alignment horizontal="distributed" vertical="center" wrapText="1"/>
    </xf>
    <xf numFmtId="0" fontId="24" fillId="0" borderId="31" xfId="3" applyFont="1" applyBorder="1" applyAlignment="1">
      <alignment horizontal="distributed" vertical="center" wrapText="1"/>
    </xf>
    <xf numFmtId="0" fontId="24" fillId="0" borderId="32" xfId="3" applyFont="1" applyBorder="1" applyAlignment="1">
      <alignment horizontal="distributed" vertical="center" wrapText="1"/>
    </xf>
    <xf numFmtId="0" fontId="24" fillId="0" borderId="33" xfId="3" applyFont="1" applyBorder="1" applyAlignment="1">
      <alignment horizontal="distributed" vertical="center" wrapText="1"/>
    </xf>
    <xf numFmtId="0" fontId="24" fillId="0" borderId="0" xfId="3" applyFont="1" applyAlignment="1">
      <alignment horizontal="distributed" vertical="center" wrapText="1"/>
    </xf>
    <xf numFmtId="0" fontId="24" fillId="0" borderId="34" xfId="3" applyFont="1" applyBorder="1" applyAlignment="1">
      <alignment horizontal="distributed" vertical="center" wrapText="1"/>
    </xf>
    <xf numFmtId="0" fontId="24" fillId="0" borderId="35" xfId="3" applyFont="1" applyBorder="1" applyAlignment="1">
      <alignment horizontal="distributed" vertical="center" wrapText="1"/>
    </xf>
    <xf numFmtId="0" fontId="24" fillId="0" borderId="30" xfId="4" applyFont="1" applyBorder="1" applyAlignment="1">
      <alignment horizontal="distributed" vertical="center" wrapText="1"/>
    </xf>
    <xf numFmtId="0" fontId="24" fillId="0" borderId="31" xfId="4" applyFont="1" applyBorder="1" applyAlignment="1">
      <alignment horizontal="distributed" vertical="center" wrapText="1"/>
    </xf>
    <xf numFmtId="0" fontId="24" fillId="0" borderId="32" xfId="4" applyFont="1" applyBorder="1" applyAlignment="1">
      <alignment horizontal="distributed" vertical="center" wrapText="1"/>
    </xf>
    <xf numFmtId="0" fontId="24" fillId="0" borderId="33" xfId="4" applyFont="1" applyBorder="1" applyAlignment="1">
      <alignment horizontal="distributed" vertical="center" wrapText="1"/>
    </xf>
    <xf numFmtId="0" fontId="24" fillId="0" borderId="0" xfId="4" applyFont="1" applyAlignment="1">
      <alignment horizontal="distributed" vertical="center" wrapText="1"/>
    </xf>
    <xf numFmtId="0" fontId="24" fillId="0" borderId="34" xfId="4" applyFont="1" applyBorder="1" applyAlignment="1">
      <alignment horizontal="distributed" vertical="center" wrapText="1"/>
    </xf>
    <xf numFmtId="0" fontId="24" fillId="0" borderId="35" xfId="4" applyFont="1" applyBorder="1" applyAlignment="1">
      <alignment horizontal="distributed" vertical="center" wrapText="1"/>
    </xf>
    <xf numFmtId="0" fontId="24" fillId="0" borderId="13" xfId="3" applyFont="1" applyBorder="1" applyAlignment="1">
      <alignment horizontal="distributed" vertical="center"/>
    </xf>
    <xf numFmtId="0" fontId="24" fillId="0" borderId="14" xfId="3" applyFont="1" applyBorder="1" applyAlignment="1">
      <alignment horizontal="distributed" vertical="center"/>
    </xf>
    <xf numFmtId="0" fontId="24" fillId="0" borderId="23" xfId="3" applyFont="1" applyBorder="1" applyAlignment="1">
      <alignment horizontal="distributed" vertical="center"/>
    </xf>
    <xf numFmtId="0" fontId="24" fillId="0" borderId="4" xfId="3" applyFont="1" applyBorder="1" applyAlignment="1">
      <alignment horizontal="left" vertical="center"/>
    </xf>
    <xf numFmtId="0" fontId="24" fillId="0" borderId="8" xfId="3" applyFont="1" applyBorder="1" applyAlignment="1">
      <alignment horizontal="left" vertical="center"/>
    </xf>
    <xf numFmtId="0" fontId="24" fillId="0" borderId="18" xfId="3" applyFont="1" applyBorder="1" applyAlignment="1">
      <alignment horizontal="left" vertical="center"/>
    </xf>
    <xf numFmtId="0" fontId="24" fillId="0" borderId="13" xfId="4" applyFont="1" applyBorder="1" applyAlignment="1">
      <alignment horizontal="distributed" vertical="center"/>
    </xf>
    <xf numFmtId="0" fontId="24" fillId="0" borderId="14" xfId="4" applyFont="1" applyBorder="1" applyAlignment="1">
      <alignment horizontal="distributed" vertical="center"/>
    </xf>
    <xf numFmtId="0" fontId="24" fillId="0" borderId="23" xfId="4" applyFont="1" applyBorder="1" applyAlignment="1">
      <alignment horizontal="distributed" vertical="center"/>
    </xf>
    <xf numFmtId="0" fontId="24" fillId="0" borderId="4" xfId="4" applyFont="1" applyBorder="1" applyAlignment="1">
      <alignment horizontal="left" vertical="center"/>
    </xf>
    <xf numFmtId="0" fontId="24" fillId="0" borderId="8" xfId="4" applyFont="1" applyBorder="1" applyAlignment="1">
      <alignment horizontal="left" vertical="center"/>
    </xf>
    <xf numFmtId="0" fontId="24" fillId="0" borderId="18" xfId="4" applyFont="1" applyBorder="1" applyAlignment="1">
      <alignment horizontal="left" vertical="center"/>
    </xf>
    <xf numFmtId="0" fontId="24" fillId="0" borderId="1" xfId="3" applyFont="1" applyBorder="1" applyAlignment="1">
      <alignment horizontal="left" vertical="center"/>
    </xf>
    <xf numFmtId="0" fontId="24" fillId="0" borderId="29" xfId="3" applyFont="1" applyBorder="1" applyAlignment="1">
      <alignment horizontal="left" vertical="center"/>
    </xf>
    <xf numFmtId="0" fontId="24" fillId="0" borderId="1" xfId="4" applyFont="1" applyBorder="1" applyAlignment="1">
      <alignment horizontal="left" vertical="center"/>
    </xf>
    <xf numFmtId="0" fontId="24" fillId="0" borderId="29" xfId="4" applyFont="1" applyBorder="1" applyAlignment="1">
      <alignment horizontal="left" vertical="center"/>
    </xf>
    <xf numFmtId="0" fontId="24" fillId="0" borderId="0" xfId="3" applyFont="1" applyAlignment="1">
      <alignment horizontal="left" vertical="center"/>
    </xf>
    <xf numFmtId="0" fontId="24" fillId="0" borderId="0" xfId="4" applyFont="1" applyAlignment="1">
      <alignment horizontal="left" vertical="center"/>
    </xf>
    <xf numFmtId="0" fontId="24" fillId="0" borderId="25" xfId="3" applyFont="1" applyBorder="1" applyAlignment="1">
      <alignment horizontal="left" vertical="center"/>
    </xf>
    <xf numFmtId="0" fontId="24" fillId="0" borderId="26" xfId="3" applyFont="1" applyBorder="1" applyAlignment="1">
      <alignment horizontal="left" vertical="center"/>
    </xf>
    <xf numFmtId="0" fontId="24" fillId="0" borderId="27" xfId="4" applyFont="1" applyBorder="1" applyAlignment="1">
      <alignment horizontal="distributed" vertical="center"/>
    </xf>
    <xf numFmtId="0" fontId="24" fillId="0" borderId="25" xfId="4" applyFont="1" applyBorder="1" applyAlignment="1">
      <alignment horizontal="distributed" vertical="center"/>
    </xf>
    <xf numFmtId="0" fontId="24" fillId="0" borderId="25" xfId="4" applyFont="1" applyBorder="1" applyAlignment="1">
      <alignment horizontal="left" vertical="center"/>
    </xf>
    <xf numFmtId="0" fontId="24" fillId="0" borderId="26" xfId="4" applyFont="1" applyBorder="1" applyAlignment="1">
      <alignment horizontal="left" vertical="center"/>
    </xf>
    <xf numFmtId="0" fontId="24" fillId="0" borderId="19" xfId="4" applyFont="1" applyBorder="1" applyAlignment="1">
      <alignment horizontal="distributed" vertical="center" shrinkToFit="1"/>
    </xf>
    <xf numFmtId="0" fontId="24" fillId="0" borderId="20" xfId="4" applyFont="1" applyBorder="1" applyAlignment="1">
      <alignment horizontal="distributed" vertical="center" shrinkToFit="1"/>
    </xf>
    <xf numFmtId="0" fontId="24" fillId="0" borderId="24" xfId="4" applyFont="1" applyBorder="1" applyAlignment="1">
      <alignment horizontal="distributed" vertical="center" shrinkToFit="1"/>
    </xf>
    <xf numFmtId="0" fontId="24" fillId="0" borderId="21" xfId="4" applyFont="1" applyBorder="1" applyAlignment="1">
      <alignment horizontal="right" vertical="center"/>
    </xf>
    <xf numFmtId="49" fontId="24" fillId="0" borderId="20" xfId="4" applyNumberFormat="1" applyFont="1" applyBorder="1" applyAlignment="1">
      <alignment horizontal="right" vertical="center"/>
    </xf>
    <xf numFmtId="49" fontId="24" fillId="0" borderId="20" xfId="4" applyNumberFormat="1" applyFont="1" applyBorder="1" applyAlignment="1">
      <alignment horizontal="center" vertical="center"/>
    </xf>
    <xf numFmtId="49" fontId="24" fillId="0" borderId="24" xfId="4" applyNumberFormat="1" applyFont="1" applyBorder="1" applyAlignment="1">
      <alignment horizontal="center" vertical="center"/>
    </xf>
    <xf numFmtId="49" fontId="24" fillId="0" borderId="21" xfId="4" applyNumberFormat="1" applyFont="1" applyBorder="1" applyAlignment="1">
      <alignment horizontal="distributed" vertical="center"/>
    </xf>
    <xf numFmtId="49" fontId="24" fillId="0" borderId="20" xfId="4" applyNumberFormat="1" applyFont="1" applyBorder="1" applyAlignment="1">
      <alignment horizontal="distributed" vertical="center"/>
    </xf>
    <xf numFmtId="49" fontId="24" fillId="0" borderId="24" xfId="4" applyNumberFormat="1" applyFont="1" applyBorder="1" applyAlignment="1">
      <alignment horizontal="distributed" vertical="center"/>
    </xf>
    <xf numFmtId="0" fontId="24" fillId="0" borderId="21" xfId="4" applyFont="1" applyBorder="1">
      <alignment vertical="center"/>
    </xf>
    <xf numFmtId="0" fontId="24" fillId="0" borderId="20" xfId="4" applyFont="1" applyBorder="1">
      <alignment vertical="center"/>
    </xf>
    <xf numFmtId="0" fontId="24" fillId="0" borderId="15" xfId="3" applyFont="1" applyBorder="1">
      <alignment vertical="center"/>
    </xf>
    <xf numFmtId="0" fontId="24" fillId="0" borderId="14" xfId="3" applyFont="1" applyBorder="1">
      <alignment vertical="center"/>
    </xf>
    <xf numFmtId="0" fontId="24" fillId="0" borderId="16" xfId="3" applyFont="1" applyBorder="1">
      <alignment vertical="center"/>
    </xf>
    <xf numFmtId="0" fontId="24" fillId="0" borderId="15" xfId="4" applyFont="1" applyBorder="1">
      <alignment vertical="center"/>
    </xf>
    <xf numFmtId="0" fontId="24" fillId="0" borderId="14" xfId="4" applyFont="1" applyBorder="1">
      <alignment vertical="center"/>
    </xf>
    <xf numFmtId="0" fontId="24" fillId="0" borderId="16" xfId="4" applyFont="1" applyBorder="1">
      <alignment vertical="center"/>
    </xf>
    <xf numFmtId="0" fontId="24" fillId="0" borderId="19" xfId="3" applyFont="1" applyBorder="1" applyAlignment="1">
      <alignment horizontal="distributed" vertical="center" shrinkToFit="1"/>
    </xf>
    <xf numFmtId="0" fontId="24" fillId="0" borderId="20" xfId="3" applyFont="1" applyBorder="1" applyAlignment="1">
      <alignment horizontal="distributed" vertical="center" shrinkToFit="1"/>
    </xf>
    <xf numFmtId="0" fontId="24" fillId="0" borderId="24" xfId="3" applyFont="1" applyBorder="1" applyAlignment="1">
      <alignment horizontal="distributed" vertical="center" shrinkToFit="1"/>
    </xf>
    <xf numFmtId="0" fontId="24" fillId="0" borderId="21" xfId="3" applyFont="1" applyBorder="1" applyAlignment="1">
      <alignment horizontal="right" vertical="center"/>
    </xf>
    <xf numFmtId="49" fontId="24" fillId="0" borderId="20" xfId="3" applyNumberFormat="1" applyFont="1" applyBorder="1" applyAlignment="1">
      <alignment horizontal="right" vertical="center"/>
    </xf>
    <xf numFmtId="49" fontId="24" fillId="0" borderId="20" xfId="3" applyNumberFormat="1" applyFont="1" applyBorder="1" applyAlignment="1">
      <alignment horizontal="center" vertical="center"/>
    </xf>
    <xf numFmtId="49" fontId="24" fillId="0" borderId="24" xfId="3" applyNumberFormat="1" applyFont="1" applyBorder="1" applyAlignment="1">
      <alignment horizontal="center" vertical="center"/>
    </xf>
    <xf numFmtId="49" fontId="24" fillId="0" borderId="21" xfId="3" applyNumberFormat="1" applyFont="1" applyBorder="1" applyAlignment="1">
      <alignment horizontal="distributed" vertical="center"/>
    </xf>
    <xf numFmtId="49" fontId="24" fillId="0" borderId="20" xfId="3" applyNumberFormat="1" applyFont="1" applyBorder="1" applyAlignment="1">
      <alignment horizontal="distributed" vertical="center"/>
    </xf>
    <xf numFmtId="49" fontId="24" fillId="0" borderId="24" xfId="3" applyNumberFormat="1" applyFont="1" applyBorder="1" applyAlignment="1">
      <alignment horizontal="distributed" vertical="center"/>
    </xf>
    <xf numFmtId="0" fontId="24" fillId="0" borderId="21" xfId="3" applyFont="1" applyBorder="1">
      <alignment vertical="center"/>
    </xf>
    <xf numFmtId="0" fontId="24" fillId="0" borderId="20" xfId="3" applyFont="1" applyBorder="1">
      <alignment vertical="center"/>
    </xf>
    <xf numFmtId="0" fontId="24" fillId="0" borderId="19" xfId="3" applyFont="1" applyBorder="1" applyAlignment="1">
      <alignment horizontal="distributed" vertical="center"/>
    </xf>
    <xf numFmtId="0" fontId="24" fillId="0" borderId="20" xfId="3" applyFont="1" applyBorder="1" applyAlignment="1">
      <alignment horizontal="distributed" vertical="center"/>
    </xf>
    <xf numFmtId="0" fontId="24" fillId="0" borderId="22" xfId="3" applyFont="1" applyBorder="1">
      <alignment vertical="center"/>
    </xf>
    <xf numFmtId="0" fontId="24" fillId="0" borderId="19" xfId="4" applyFont="1" applyBorder="1" applyAlignment="1">
      <alignment horizontal="distributed" vertical="center"/>
    </xf>
    <xf numFmtId="0" fontId="24" fillId="0" borderId="20" xfId="4" applyFont="1" applyBorder="1" applyAlignment="1">
      <alignment horizontal="distributed" vertical="center"/>
    </xf>
    <xf numFmtId="0" fontId="24" fillId="0" borderId="22" xfId="4" applyFont="1" applyBorder="1">
      <alignment vertical="center"/>
    </xf>
    <xf numFmtId="0" fontId="24" fillId="0" borderId="12" xfId="3" applyFont="1" applyBorder="1" applyAlignment="1">
      <alignment horizontal="right" vertical="center"/>
    </xf>
    <xf numFmtId="0" fontId="24" fillId="0" borderId="12" xfId="3" applyFont="1" applyBorder="1" applyAlignment="1">
      <alignment horizontal="center" vertical="center"/>
    </xf>
    <xf numFmtId="0" fontId="24" fillId="0" borderId="17" xfId="3" applyFont="1" applyBorder="1" applyAlignment="1">
      <alignment horizontal="distributed" vertical="center"/>
    </xf>
    <xf numFmtId="0" fontId="24" fillId="0" borderId="8" xfId="3" applyFont="1" applyBorder="1" applyAlignment="1">
      <alignment horizontal="distributed" vertical="center"/>
    </xf>
    <xf numFmtId="0" fontId="24" fillId="0" borderId="17" xfId="4" applyFont="1" applyBorder="1" applyAlignment="1">
      <alignment horizontal="distributed" vertical="center"/>
    </xf>
    <xf numFmtId="0" fontId="24" fillId="0" borderId="8" xfId="4" applyFont="1" applyBorder="1" applyAlignment="1">
      <alignment horizontal="distributed" vertical="center"/>
    </xf>
    <xf numFmtId="0" fontId="24" fillId="0" borderId="0" xfId="3" applyFont="1" applyAlignment="1">
      <alignment horizontal="center" vertical="center"/>
    </xf>
    <xf numFmtId="0" fontId="24" fillId="0" borderId="0" xfId="4" applyFont="1" applyAlignment="1">
      <alignment horizontal="center" vertical="center"/>
    </xf>
    <xf numFmtId="0" fontId="27" fillId="0" borderId="12" xfId="3" applyFont="1" applyBorder="1">
      <alignment vertical="center"/>
    </xf>
    <xf numFmtId="0" fontId="27" fillId="0" borderId="12" xfId="4" applyFont="1" applyBorder="1">
      <alignment vertical="center"/>
    </xf>
    <xf numFmtId="0" fontId="23" fillId="0" borderId="0" xfId="3" applyFont="1" applyAlignment="1">
      <alignment horizontal="left" vertical="center"/>
    </xf>
    <xf numFmtId="0" fontId="25" fillId="0" borderId="0" xfId="3" applyFont="1" applyAlignment="1">
      <alignment horizontal="center" vertical="center"/>
    </xf>
    <xf numFmtId="0" fontId="25" fillId="0" borderId="0" xfId="4" applyFont="1" applyAlignment="1">
      <alignment horizontal="center" vertical="center"/>
    </xf>
    <xf numFmtId="0" fontId="28" fillId="0" borderId="0" xfId="5" applyFont="1" applyAlignment="1">
      <alignment horizontal="left" vertical="center"/>
    </xf>
    <xf numFmtId="0" fontId="28" fillId="0" borderId="0" xfId="4" applyFont="1" applyAlignment="1">
      <alignment horizontal="left" vertical="center"/>
    </xf>
  </cellXfs>
  <cellStyles count="8">
    <cellStyle name="標準" xfId="0" builtinId="0"/>
    <cellStyle name="標準 2" xfId="2" xr:uid="{73B72A96-B09A-4937-8B34-F3AB37F39819}"/>
    <cellStyle name="標準 2 2 2" xfId="7" xr:uid="{B4677B4E-2051-4DA0-8F42-E0A112809AA8}"/>
    <cellStyle name="標準 2 4" xfId="4" xr:uid="{84A6147E-B0BA-4AA0-AE46-B144735403DC}"/>
    <cellStyle name="標準 3" xfId="5" xr:uid="{C8BCF39F-3C1E-4A2D-AA6E-F031B90DCE10}"/>
    <cellStyle name="標準 6" xfId="3" xr:uid="{B608877C-BF76-4ADC-B32D-B8B603705AFA}"/>
    <cellStyle name="標準 7" xfId="6" xr:uid="{5981BBF4-22C6-4FCA-A180-7FA0230D65B2}"/>
    <cellStyle name="標準_③-２加算様式（就労）" xfId="1" xr:uid="{5FA04EF7-150B-4AFF-99CF-0B4E8343E6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iroko-ponie\Desktop\&#65288;R6&#26032;ver.&#65289;&#21220;&#21209;&#24418;&#24907;&#19968;&#35239;&#34920;\&#24467;&#26989;&#32773;&#12398;&#21220;&#21209;&#12398;&#20307;&#21046;&#21450;&#12403;&#21220;&#21209;&#24418;&#24907;&#19968;&#35239;&#34920;%20&#65288;&#38556;&#23475;&#32773;&#36890;&#25152;&#3199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iroko-ponie\Desktop\&#65288;R6&#26032;ver.&#65289;&#21220;&#21209;&#24418;&#24907;&#19968;&#35239;&#34920;\&#24467;&#26989;&#32773;&#12398;&#21220;&#21209;&#12398;&#20307;&#21046;&#21450;&#12403;&#21220;&#21209;&#24418;&#2490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介護包括型）"/>
      <sheetName val="1(3)勤務形態一覧【記入例（生活介護）】"/>
      <sheetName val="1(3)勤務形態一覧"/>
      <sheetName val="勤務形態一覧表（汎用）"/>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！申請するサービス類型を選択してください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A1" t="str">
            <v>！申請するサービス類型を選択してください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D2CFD-C230-4C86-8D9A-07C179E1F90A}">
  <dimension ref="A1:AV79"/>
  <sheetViews>
    <sheetView showGridLines="0" tabSelected="1" view="pageBreakPreview" zoomScaleNormal="100" zoomScaleSheetLayoutView="100" workbookViewId="0">
      <selection activeCell="AR35" sqref="AR35"/>
    </sheetView>
  </sheetViews>
  <sheetFormatPr defaultColWidth="8.25" defaultRowHeight="21" customHeight="1"/>
  <cols>
    <col min="1" max="1" width="2.625" style="8" customWidth="1"/>
    <col min="2" max="2" width="14.25" style="2" customWidth="1"/>
    <col min="3" max="3" width="6.625" style="8" customWidth="1"/>
    <col min="4" max="5" width="7.625" style="8" customWidth="1"/>
    <col min="6" max="36" width="2.625" style="8" customWidth="1"/>
    <col min="37" max="37" width="6.625" style="8" customWidth="1"/>
    <col min="38" max="39" width="7.625" style="8" customWidth="1"/>
    <col min="40" max="40" width="5.625" style="8" customWidth="1"/>
    <col min="41" max="16384" width="8.25" style="8"/>
  </cols>
  <sheetData>
    <row r="1" spans="1:41" ht="20.100000000000001" customHeight="1">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133" t="s">
        <v>2</v>
      </c>
      <c r="AL1" s="133"/>
      <c r="AM1" s="133"/>
      <c r="AN1" s="133"/>
    </row>
    <row r="2" spans="1:41" ht="18" customHeight="1">
      <c r="A2" s="89" t="s">
        <v>78</v>
      </c>
      <c r="B2" s="9"/>
      <c r="C2" s="9"/>
      <c r="D2" s="9"/>
      <c r="E2" s="9"/>
      <c r="F2" s="9"/>
      <c r="G2" s="9"/>
      <c r="H2" s="9"/>
      <c r="I2" s="9"/>
      <c r="J2" s="9"/>
      <c r="K2" s="9"/>
      <c r="L2" s="9"/>
      <c r="M2" s="134">
        <v>2024</v>
      </c>
      <c r="N2" s="134"/>
      <c r="O2" s="134"/>
      <c r="P2" s="134"/>
      <c r="Q2" s="135" t="s">
        <v>3</v>
      </c>
      <c r="R2" s="135"/>
      <c r="S2" s="134"/>
      <c r="T2" s="134"/>
      <c r="U2" s="135" t="s">
        <v>4</v>
      </c>
      <c r="V2" s="135"/>
      <c r="W2" s="9"/>
      <c r="X2" s="9"/>
      <c r="Y2" s="9"/>
      <c r="Z2" s="5"/>
      <c r="AA2" s="5"/>
      <c r="AC2" s="7"/>
      <c r="AD2" s="9"/>
      <c r="AE2" s="9"/>
      <c r="AF2" s="9"/>
      <c r="AG2" s="9"/>
      <c r="AH2" s="9"/>
      <c r="AI2" s="7" t="s">
        <v>5</v>
      </c>
      <c r="AJ2" s="7"/>
      <c r="AK2" s="136"/>
      <c r="AL2" s="136"/>
      <c r="AM2" s="136"/>
      <c r="AN2" s="136"/>
      <c r="AO2" s="91" t="s">
        <v>161</v>
      </c>
    </row>
    <row r="3" spans="1:41" ht="18" customHeight="1">
      <c r="A3" s="10"/>
      <c r="B3" s="10"/>
      <c r="C3" s="10"/>
      <c r="D3" s="10"/>
      <c r="E3" s="10"/>
      <c r="F3" s="10"/>
      <c r="G3" s="10"/>
      <c r="H3" s="10"/>
      <c r="I3" s="10"/>
      <c r="J3" s="10"/>
      <c r="K3" s="10"/>
      <c r="L3" s="10"/>
      <c r="M3" s="90" t="s">
        <v>160</v>
      </c>
      <c r="N3" s="10"/>
      <c r="O3" s="10"/>
      <c r="P3" s="10"/>
      <c r="Q3" s="10"/>
      <c r="R3" s="10"/>
      <c r="S3" s="10"/>
      <c r="T3" s="10"/>
      <c r="U3" s="10"/>
      <c r="V3" s="10"/>
      <c r="W3" s="10"/>
      <c r="Y3" s="11"/>
      <c r="Z3" s="11"/>
      <c r="AA3" s="11"/>
      <c r="AB3" s="5"/>
      <c r="AC3" s="11"/>
      <c r="AD3" s="11"/>
      <c r="AE3" s="11"/>
      <c r="AF3" s="11"/>
      <c r="AG3" s="11"/>
      <c r="AH3" s="11"/>
      <c r="AI3" s="12" t="s">
        <v>6</v>
      </c>
      <c r="AJ3" s="7"/>
      <c r="AK3" s="137"/>
      <c r="AL3" s="137"/>
      <c r="AM3" s="137"/>
      <c r="AN3" s="137"/>
      <c r="AO3" s="91" t="s">
        <v>162</v>
      </c>
    </row>
    <row r="4" spans="1:41" ht="18" customHeight="1">
      <c r="A4" s="10"/>
      <c r="B4" s="10"/>
      <c r="C4" s="10"/>
      <c r="D4" s="10"/>
      <c r="E4" s="10"/>
      <c r="F4" s="10"/>
      <c r="G4" s="10"/>
      <c r="H4" s="10"/>
      <c r="I4" s="10"/>
      <c r="J4" s="10"/>
      <c r="K4" s="10"/>
      <c r="L4" s="10"/>
      <c r="M4" s="10"/>
      <c r="N4" s="10"/>
      <c r="O4" s="10"/>
      <c r="P4" s="10"/>
      <c r="Q4" s="10"/>
      <c r="R4" s="10"/>
      <c r="S4" s="10"/>
      <c r="T4" s="10"/>
      <c r="U4" s="10"/>
      <c r="V4" s="10"/>
      <c r="W4" s="10"/>
      <c r="Y4" s="11"/>
      <c r="Z4" s="11"/>
      <c r="AA4" s="11"/>
      <c r="AB4" s="5"/>
      <c r="AC4" s="11"/>
      <c r="AD4" s="11"/>
      <c r="AE4" s="11"/>
      <c r="AF4" s="11"/>
      <c r="AG4" s="11"/>
      <c r="AH4" s="11"/>
      <c r="AI4" s="12" t="s">
        <v>7</v>
      </c>
      <c r="AJ4" s="7"/>
      <c r="AK4" s="137"/>
      <c r="AL4" s="137"/>
      <c r="AM4" s="137"/>
      <c r="AN4" s="137"/>
      <c r="AO4" s="91" t="s">
        <v>163</v>
      </c>
    </row>
    <row r="5" spans="1:41" ht="18" customHeight="1">
      <c r="A5" s="10"/>
      <c r="B5" s="10"/>
      <c r="C5" s="10"/>
      <c r="D5" s="10"/>
      <c r="E5" s="10"/>
      <c r="F5" s="10"/>
      <c r="G5" s="10"/>
      <c r="H5" s="10"/>
      <c r="I5" s="10"/>
      <c r="J5" s="10"/>
      <c r="K5" s="10"/>
      <c r="L5" s="10"/>
      <c r="M5" s="10"/>
      <c r="N5" s="10"/>
      <c r="O5" s="10"/>
      <c r="P5" s="10"/>
      <c r="Q5" s="10"/>
      <c r="R5" s="10"/>
      <c r="S5" s="10"/>
      <c r="U5" s="10"/>
      <c r="V5" s="10"/>
      <c r="W5" s="10"/>
      <c r="Y5" s="11"/>
      <c r="Z5" s="11"/>
      <c r="AA5" s="11"/>
      <c r="AB5" s="5"/>
      <c r="AC5" s="11"/>
      <c r="AD5" s="11"/>
      <c r="AE5" s="11"/>
      <c r="AF5" s="11"/>
      <c r="AG5" s="12" t="s">
        <v>8</v>
      </c>
      <c r="AH5" s="138"/>
      <c r="AI5" s="138"/>
      <c r="AJ5" s="138"/>
      <c r="AK5" s="11" t="s">
        <v>9</v>
      </c>
      <c r="AL5" s="13"/>
      <c r="AM5" s="11" t="s">
        <v>10</v>
      </c>
      <c r="AN5" s="5"/>
    </row>
    <row r="6" spans="1:41" ht="9.9499999999999993" customHeight="1">
      <c r="A6" s="5"/>
      <c r="B6" s="14"/>
      <c r="C6" s="14"/>
      <c r="D6" s="14"/>
      <c r="E6" s="14"/>
      <c r="F6" s="14"/>
      <c r="G6" s="14"/>
      <c r="H6" s="14"/>
      <c r="I6" s="14"/>
      <c r="J6" s="14"/>
      <c r="K6" s="14"/>
      <c r="L6" s="14"/>
      <c r="M6" s="14"/>
      <c r="N6" s="14"/>
      <c r="O6" s="14"/>
      <c r="P6" s="14"/>
      <c r="Q6" s="14"/>
      <c r="R6" s="14"/>
      <c r="S6" s="14"/>
      <c r="T6" s="14"/>
      <c r="U6" s="14"/>
      <c r="V6" s="14"/>
      <c r="W6" s="14"/>
      <c r="X6" s="9"/>
      <c r="Y6" s="9"/>
      <c r="Z6" s="9"/>
      <c r="AA6" s="9"/>
      <c r="AB6" s="9"/>
      <c r="AC6" s="9"/>
      <c r="AD6" s="9"/>
      <c r="AE6" s="9"/>
      <c r="AF6" s="9"/>
      <c r="AG6" s="9"/>
      <c r="AH6" s="9"/>
      <c r="AI6" s="9"/>
      <c r="AJ6" s="9"/>
      <c r="AK6" s="9"/>
      <c r="AL6" s="9"/>
      <c r="AM6" s="5"/>
      <c r="AN6" s="5"/>
    </row>
    <row r="7" spans="1:41" ht="15" customHeight="1">
      <c r="A7" s="126" t="s">
        <v>11</v>
      </c>
      <c r="B7" s="116" t="s">
        <v>12</v>
      </c>
      <c r="C7" s="128" t="s">
        <v>13</v>
      </c>
      <c r="D7" s="116" t="s">
        <v>14</v>
      </c>
      <c r="E7" s="108" t="s">
        <v>15</v>
      </c>
      <c r="F7" s="131" t="s">
        <v>16</v>
      </c>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2" t="s">
        <v>17</v>
      </c>
      <c r="AL7" s="117" t="s">
        <v>18</v>
      </c>
      <c r="AM7" s="127" t="s">
        <v>19</v>
      </c>
      <c r="AN7" s="127"/>
    </row>
    <row r="8" spans="1:41" ht="15" customHeight="1">
      <c r="A8" s="126"/>
      <c r="B8" s="116"/>
      <c r="C8" s="129"/>
      <c r="D8" s="116"/>
      <c r="E8" s="108"/>
      <c r="F8" s="116" t="s">
        <v>20</v>
      </c>
      <c r="G8" s="116"/>
      <c r="H8" s="116"/>
      <c r="I8" s="116"/>
      <c r="J8" s="116"/>
      <c r="K8" s="116"/>
      <c r="L8" s="116"/>
      <c r="M8" s="116" t="s">
        <v>21</v>
      </c>
      <c r="N8" s="116"/>
      <c r="O8" s="116"/>
      <c r="P8" s="116"/>
      <c r="Q8" s="116"/>
      <c r="R8" s="116"/>
      <c r="S8" s="116"/>
      <c r="T8" s="116" t="s">
        <v>22</v>
      </c>
      <c r="U8" s="116"/>
      <c r="V8" s="116"/>
      <c r="W8" s="116"/>
      <c r="X8" s="116"/>
      <c r="Y8" s="116"/>
      <c r="Z8" s="116"/>
      <c r="AA8" s="116" t="s">
        <v>23</v>
      </c>
      <c r="AB8" s="116"/>
      <c r="AC8" s="116"/>
      <c r="AD8" s="116"/>
      <c r="AE8" s="116"/>
      <c r="AF8" s="116"/>
      <c r="AG8" s="116"/>
      <c r="AH8" s="116" t="s">
        <v>24</v>
      </c>
      <c r="AI8" s="116"/>
      <c r="AJ8" s="116"/>
      <c r="AK8" s="132"/>
      <c r="AL8" s="117"/>
      <c r="AM8" s="127"/>
      <c r="AN8" s="127"/>
    </row>
    <row r="9" spans="1:41" ht="15" customHeight="1">
      <c r="A9" s="126"/>
      <c r="B9" s="116"/>
      <c r="C9" s="129"/>
      <c r="D9" s="116"/>
      <c r="E9" s="108"/>
      <c r="F9" s="15">
        <f>DATE($M$2,$S$2,1)</f>
        <v>45261</v>
      </c>
      <c r="G9" s="15">
        <f>DATE($M$2,$S$2,2)</f>
        <v>45262</v>
      </c>
      <c r="H9" s="15">
        <f>DATE($M$2,$S$2,3)</f>
        <v>45263</v>
      </c>
      <c r="I9" s="15">
        <f>DATE($M$2,$S$2,4)</f>
        <v>45264</v>
      </c>
      <c r="J9" s="15">
        <f>DATE($M$2,$S$2,5)</f>
        <v>45265</v>
      </c>
      <c r="K9" s="15">
        <f>DATE($M$2,$S$2,6)</f>
        <v>45266</v>
      </c>
      <c r="L9" s="15">
        <f>DATE($M$2,$S$2,7)</f>
        <v>45267</v>
      </c>
      <c r="M9" s="15">
        <f>DATE($M$2,$S$2,8)</f>
        <v>45268</v>
      </c>
      <c r="N9" s="15">
        <f>DATE($M$2,$S$2,9)</f>
        <v>45269</v>
      </c>
      <c r="O9" s="15">
        <f>DATE($M$2,$S$2,10)</f>
        <v>45270</v>
      </c>
      <c r="P9" s="15">
        <f>DATE($M$2,$S$2,11)</f>
        <v>45271</v>
      </c>
      <c r="Q9" s="15">
        <f>DATE($M$2,$S$2,12)</f>
        <v>45272</v>
      </c>
      <c r="R9" s="15">
        <f>DATE($M$2,$S$2,13)</f>
        <v>45273</v>
      </c>
      <c r="S9" s="15">
        <f>DATE($M$2,$S$2,14)</f>
        <v>45274</v>
      </c>
      <c r="T9" s="15">
        <f>DATE($M$2,$S$2,15)</f>
        <v>45275</v>
      </c>
      <c r="U9" s="15">
        <f>DATE($M$2,$S$2,16)</f>
        <v>45276</v>
      </c>
      <c r="V9" s="15">
        <f>DATE($M$2,$S$2,17)</f>
        <v>45277</v>
      </c>
      <c r="W9" s="15">
        <f>DATE($M$2,$S$2,18)</f>
        <v>45278</v>
      </c>
      <c r="X9" s="15">
        <f>DATE($M$2,$S$2,19)</f>
        <v>45279</v>
      </c>
      <c r="Y9" s="15">
        <f>DATE($M$2,$S$2,20)</f>
        <v>45280</v>
      </c>
      <c r="Z9" s="15">
        <f>DATE($M$2,$S$2,21)</f>
        <v>45281</v>
      </c>
      <c r="AA9" s="15">
        <f>DATE($M$2,$S$2,22)</f>
        <v>45282</v>
      </c>
      <c r="AB9" s="15">
        <f>DATE($M$2,$S$2,23)</f>
        <v>45283</v>
      </c>
      <c r="AC9" s="15">
        <f>DATE($M$2,$S$2,24)</f>
        <v>45284</v>
      </c>
      <c r="AD9" s="15">
        <f>DATE($M$2,$S$2,25)</f>
        <v>45285</v>
      </c>
      <c r="AE9" s="15">
        <f>DATE($M$2,$S$2,26)</f>
        <v>45286</v>
      </c>
      <c r="AF9" s="15">
        <f>DATE($M$2,$S$2,27)</f>
        <v>45287</v>
      </c>
      <c r="AG9" s="15">
        <f>DATE($M$2,$S$2,28)</f>
        <v>45288</v>
      </c>
      <c r="AH9" s="15">
        <f>IF(DAY(EOMONTH(F9,0))&lt;29,"",DATE($M$2,$S$2,29))</f>
        <v>45289</v>
      </c>
      <c r="AI9" s="15">
        <f>IF(DAY(EOMONTH(F9,0))&lt;30,"",DATE($M$2,$S$2,30))</f>
        <v>45290</v>
      </c>
      <c r="AJ9" s="15">
        <f>IF(DAY(EOMONTH(F9,0))&lt;31,"",DATE($M$2,$S$2,31))</f>
        <v>45291</v>
      </c>
      <c r="AK9" s="132"/>
      <c r="AL9" s="117"/>
      <c r="AM9" s="127"/>
      <c r="AN9" s="127"/>
    </row>
    <row r="10" spans="1:41" ht="15" customHeight="1">
      <c r="A10" s="126"/>
      <c r="B10" s="116"/>
      <c r="C10" s="130"/>
      <c r="D10" s="116"/>
      <c r="E10" s="108"/>
      <c r="F10" s="16">
        <f>DATE($M$2,$S$2,1)</f>
        <v>45261</v>
      </c>
      <c r="G10" s="16">
        <f>DATE($M$2,$S$2,2)</f>
        <v>45262</v>
      </c>
      <c r="H10" s="16">
        <f>DATE($M$2,$S$2,3)</f>
        <v>45263</v>
      </c>
      <c r="I10" s="16">
        <f>DATE($M$2,$S$2,4)</f>
        <v>45264</v>
      </c>
      <c r="J10" s="16">
        <f>DATE($M$2,$S$2,5)</f>
        <v>45265</v>
      </c>
      <c r="K10" s="16">
        <f>DATE($M$2,$S$2,6)</f>
        <v>45266</v>
      </c>
      <c r="L10" s="16">
        <f>DATE($M$2,$S$2,7)</f>
        <v>45267</v>
      </c>
      <c r="M10" s="16">
        <f>DATE($M$2,$S$2,8)</f>
        <v>45268</v>
      </c>
      <c r="N10" s="16">
        <f>DATE($M$2,$S$2,9)</f>
        <v>45269</v>
      </c>
      <c r="O10" s="16">
        <f>DATE($M$2,$S$2,10)</f>
        <v>45270</v>
      </c>
      <c r="P10" s="16">
        <f>DATE($M$2,$S$2,11)</f>
        <v>45271</v>
      </c>
      <c r="Q10" s="16">
        <f>DATE($M$2,$S$2,12)</f>
        <v>45272</v>
      </c>
      <c r="R10" s="16">
        <f>DATE($M$2,$S$2,13)</f>
        <v>45273</v>
      </c>
      <c r="S10" s="16">
        <f>DATE($M$2,$S$2,14)</f>
        <v>45274</v>
      </c>
      <c r="T10" s="16">
        <f>DATE($M$2,$S$2,15)</f>
        <v>45275</v>
      </c>
      <c r="U10" s="16">
        <f>DATE($M$2,$S$2,16)</f>
        <v>45276</v>
      </c>
      <c r="V10" s="16">
        <f>DATE($M$2,$S$2,17)</f>
        <v>45277</v>
      </c>
      <c r="W10" s="16">
        <f>DATE($M$2,$S$2,18)</f>
        <v>45278</v>
      </c>
      <c r="X10" s="16">
        <f>DATE($M$2,$S$2,19)</f>
        <v>45279</v>
      </c>
      <c r="Y10" s="16">
        <f>DATE($M$2,$S$2,20)</f>
        <v>45280</v>
      </c>
      <c r="Z10" s="16">
        <f>DATE($M$2,$S$2,21)</f>
        <v>45281</v>
      </c>
      <c r="AA10" s="16">
        <f>DATE($M$2,$S$2,22)</f>
        <v>45282</v>
      </c>
      <c r="AB10" s="16">
        <f>DATE($M$2,$S$2,23)</f>
        <v>45283</v>
      </c>
      <c r="AC10" s="16">
        <f>DATE($M$2,$S$2,24)</f>
        <v>45284</v>
      </c>
      <c r="AD10" s="16">
        <f>DATE($M$2,$S$2,25)</f>
        <v>45285</v>
      </c>
      <c r="AE10" s="16">
        <f>DATE($M$2,$S$2,26)</f>
        <v>45286</v>
      </c>
      <c r="AF10" s="16">
        <f>DATE($M$2,$S$2,27)</f>
        <v>45287</v>
      </c>
      <c r="AG10" s="16">
        <f>DATE($M$2,$S$2,28)</f>
        <v>45288</v>
      </c>
      <c r="AH10" s="16">
        <f>IF(DAY(EOMONTH(F10,0))&lt;29,"",DATE($M$2,$S$2,29))</f>
        <v>45289</v>
      </c>
      <c r="AI10" s="16">
        <f>IF(DAY(EOMONTH(F10,0))&lt;30,"",DATE($M$2,$S$2,30))</f>
        <v>45290</v>
      </c>
      <c r="AJ10" s="16">
        <f>IF(DAY(EOMONTH(F10,0))&lt;31,"",DATE($M$2,$S$2,31))</f>
        <v>45291</v>
      </c>
      <c r="AK10" s="132"/>
      <c r="AL10" s="117"/>
      <c r="AM10" s="127"/>
      <c r="AN10" s="127"/>
    </row>
    <row r="11" spans="1:41" ht="18" customHeight="1">
      <c r="A11" s="17">
        <v>1</v>
      </c>
      <c r="B11" s="18" t="s">
        <v>165</v>
      </c>
      <c r="C11" s="19" t="s">
        <v>26</v>
      </c>
      <c r="D11" s="20"/>
      <c r="E11" s="21" t="s">
        <v>166</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3">
        <f>IF($AK$3="４週",SUM(F11:AG11),SUM(F11:AJ11))</f>
        <v>0</v>
      </c>
      <c r="AL11" s="24">
        <f>IF($AK$3="４週",AK11/4,AK11/(DAY(EOMONTH($F$9,0))/7))</f>
        <v>0</v>
      </c>
      <c r="AM11" s="125"/>
      <c r="AN11" s="125"/>
      <c r="AO11" s="91" t="s">
        <v>170</v>
      </c>
    </row>
    <row r="12" spans="1:41" ht="18" customHeight="1">
      <c r="A12" s="17">
        <v>2</v>
      </c>
      <c r="B12" s="18" t="s">
        <v>25</v>
      </c>
      <c r="C12" s="19" t="s">
        <v>27</v>
      </c>
      <c r="D12" s="20"/>
      <c r="E12" s="21" t="s">
        <v>167</v>
      </c>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3">
        <f t="shared" ref="AK12:AK30" si="0">IF($AK$3="４週",SUM(F12:AG12),SUM(F12:AJ12))</f>
        <v>0</v>
      </c>
      <c r="AL12" s="24">
        <f t="shared" ref="AL12:AL30" si="1">IF($AK$3="４週",AK12/4,AK12/(DAY(EOMONTH($F$9,0))/7))</f>
        <v>0</v>
      </c>
      <c r="AM12" s="125"/>
      <c r="AN12" s="125"/>
      <c r="AO12" s="91" t="s">
        <v>171</v>
      </c>
    </row>
    <row r="13" spans="1:41" ht="18" customHeight="1">
      <c r="A13" s="17">
        <v>3</v>
      </c>
      <c r="B13" s="18" t="s">
        <v>39</v>
      </c>
      <c r="C13" s="19" t="s">
        <v>28</v>
      </c>
      <c r="D13" s="20"/>
      <c r="E13" s="21" t="s">
        <v>168</v>
      </c>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3">
        <f t="shared" si="0"/>
        <v>0</v>
      </c>
      <c r="AL13" s="24">
        <f t="shared" si="1"/>
        <v>0</v>
      </c>
      <c r="AM13" s="125"/>
      <c r="AN13" s="125"/>
    </row>
    <row r="14" spans="1:41" ht="18" customHeight="1">
      <c r="A14" s="17">
        <v>4</v>
      </c>
      <c r="B14" s="18" t="s">
        <v>181</v>
      </c>
      <c r="C14" s="19" t="s">
        <v>29</v>
      </c>
      <c r="D14" s="20"/>
      <c r="E14" s="21" t="s">
        <v>169</v>
      </c>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3">
        <f t="shared" si="0"/>
        <v>0</v>
      </c>
      <c r="AL14" s="24">
        <f t="shared" si="1"/>
        <v>0</v>
      </c>
      <c r="AM14" s="125"/>
      <c r="AN14" s="125"/>
    </row>
    <row r="15" spans="1:41" ht="18" customHeight="1">
      <c r="A15" s="17">
        <v>5</v>
      </c>
      <c r="B15" s="18" t="s">
        <v>182</v>
      </c>
      <c r="C15" s="19" t="s">
        <v>29</v>
      </c>
      <c r="D15" s="20"/>
      <c r="E15" s="21" t="s">
        <v>183</v>
      </c>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3">
        <f t="shared" si="0"/>
        <v>0</v>
      </c>
      <c r="AL15" s="24">
        <f t="shared" si="1"/>
        <v>0</v>
      </c>
      <c r="AM15" s="125"/>
      <c r="AN15" s="125"/>
    </row>
    <row r="16" spans="1:41" ht="18" customHeight="1">
      <c r="A16" s="17">
        <v>6</v>
      </c>
      <c r="B16" s="18"/>
      <c r="C16" s="19"/>
      <c r="D16" s="20"/>
      <c r="E16" s="21"/>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3">
        <f t="shared" si="0"/>
        <v>0</v>
      </c>
      <c r="AL16" s="24">
        <f t="shared" si="1"/>
        <v>0</v>
      </c>
      <c r="AM16" s="125"/>
      <c r="AN16" s="125"/>
    </row>
    <row r="17" spans="1:40" ht="18" customHeight="1">
      <c r="A17" s="17">
        <v>7</v>
      </c>
      <c r="B17" s="18"/>
      <c r="C17" s="19"/>
      <c r="D17" s="20"/>
      <c r="E17" s="21"/>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3">
        <f t="shared" si="0"/>
        <v>0</v>
      </c>
      <c r="AL17" s="24">
        <f t="shared" si="1"/>
        <v>0</v>
      </c>
      <c r="AM17" s="125"/>
      <c r="AN17" s="125"/>
    </row>
    <row r="18" spans="1:40" ht="18" customHeight="1">
      <c r="A18" s="17">
        <v>8</v>
      </c>
      <c r="B18" s="18"/>
      <c r="C18" s="19"/>
      <c r="D18" s="20"/>
      <c r="E18" s="21"/>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3">
        <f t="shared" si="0"/>
        <v>0</v>
      </c>
      <c r="AL18" s="24">
        <f t="shared" si="1"/>
        <v>0</v>
      </c>
      <c r="AM18" s="125"/>
      <c r="AN18" s="125"/>
    </row>
    <row r="19" spans="1:40" ht="18" customHeight="1">
      <c r="A19" s="17">
        <v>9</v>
      </c>
      <c r="B19" s="18"/>
      <c r="C19" s="19"/>
      <c r="D19" s="20"/>
      <c r="E19" s="21"/>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3">
        <f t="shared" si="0"/>
        <v>0</v>
      </c>
      <c r="AL19" s="24">
        <f t="shared" si="1"/>
        <v>0</v>
      </c>
      <c r="AM19" s="125"/>
      <c r="AN19" s="125"/>
    </row>
    <row r="20" spans="1:40" ht="18" customHeight="1">
      <c r="A20" s="17">
        <v>10</v>
      </c>
      <c r="B20" s="18"/>
      <c r="C20" s="19"/>
      <c r="D20" s="20"/>
      <c r="E20" s="21"/>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3">
        <f t="shared" si="0"/>
        <v>0</v>
      </c>
      <c r="AL20" s="24">
        <f t="shared" si="1"/>
        <v>0</v>
      </c>
      <c r="AM20" s="125"/>
      <c r="AN20" s="125"/>
    </row>
    <row r="21" spans="1:40" ht="18" customHeight="1">
      <c r="A21" s="17">
        <v>11</v>
      </c>
      <c r="B21" s="18"/>
      <c r="C21" s="19"/>
      <c r="D21" s="20"/>
      <c r="E21" s="21"/>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3">
        <f t="shared" si="0"/>
        <v>0</v>
      </c>
      <c r="AL21" s="24">
        <f t="shared" si="1"/>
        <v>0</v>
      </c>
      <c r="AM21" s="125"/>
      <c r="AN21" s="125"/>
    </row>
    <row r="22" spans="1:40" ht="18" customHeight="1">
      <c r="A22" s="17">
        <v>12</v>
      </c>
      <c r="B22" s="18"/>
      <c r="C22" s="19"/>
      <c r="D22" s="20"/>
      <c r="E22" s="21"/>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3">
        <f t="shared" si="0"/>
        <v>0</v>
      </c>
      <c r="AL22" s="24">
        <f t="shared" si="1"/>
        <v>0</v>
      </c>
      <c r="AM22" s="125"/>
      <c r="AN22" s="125"/>
    </row>
    <row r="23" spans="1:40" ht="18" customHeight="1">
      <c r="A23" s="17">
        <v>13</v>
      </c>
      <c r="B23" s="18"/>
      <c r="C23" s="19"/>
      <c r="D23" s="20"/>
      <c r="E23" s="21"/>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3">
        <f t="shared" si="0"/>
        <v>0</v>
      </c>
      <c r="AL23" s="24">
        <f t="shared" si="1"/>
        <v>0</v>
      </c>
      <c r="AM23" s="125"/>
      <c r="AN23" s="125"/>
    </row>
    <row r="24" spans="1:40" ht="18" customHeight="1">
      <c r="A24" s="17">
        <v>14</v>
      </c>
      <c r="B24" s="18"/>
      <c r="C24" s="19"/>
      <c r="D24" s="20"/>
      <c r="E24" s="21"/>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3">
        <f t="shared" si="0"/>
        <v>0</v>
      </c>
      <c r="AL24" s="24">
        <f t="shared" si="1"/>
        <v>0</v>
      </c>
      <c r="AM24" s="125"/>
      <c r="AN24" s="125"/>
    </row>
    <row r="25" spans="1:40" ht="18" customHeight="1">
      <c r="A25" s="17">
        <v>15</v>
      </c>
      <c r="B25" s="18"/>
      <c r="C25" s="19"/>
      <c r="D25" s="20"/>
      <c r="E25" s="21"/>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3">
        <f t="shared" si="0"/>
        <v>0</v>
      </c>
      <c r="AL25" s="24">
        <f t="shared" si="1"/>
        <v>0</v>
      </c>
      <c r="AM25" s="125"/>
      <c r="AN25" s="125"/>
    </row>
    <row r="26" spans="1:40" ht="18" customHeight="1">
      <c r="A26" s="17">
        <v>16</v>
      </c>
      <c r="B26" s="18"/>
      <c r="C26" s="19"/>
      <c r="D26" s="20"/>
      <c r="E26" s="21"/>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3">
        <f t="shared" si="0"/>
        <v>0</v>
      </c>
      <c r="AL26" s="24">
        <f t="shared" si="1"/>
        <v>0</v>
      </c>
      <c r="AM26" s="125"/>
      <c r="AN26" s="125"/>
    </row>
    <row r="27" spans="1:40" ht="18" customHeight="1">
      <c r="A27" s="17">
        <v>17</v>
      </c>
      <c r="B27" s="18"/>
      <c r="C27" s="19"/>
      <c r="D27" s="20"/>
      <c r="E27" s="21"/>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3">
        <f t="shared" si="0"/>
        <v>0</v>
      </c>
      <c r="AL27" s="24">
        <f t="shared" si="1"/>
        <v>0</v>
      </c>
      <c r="AM27" s="125"/>
      <c r="AN27" s="125"/>
    </row>
    <row r="28" spans="1:40" ht="18" customHeight="1">
      <c r="A28" s="17">
        <v>18</v>
      </c>
      <c r="B28" s="18"/>
      <c r="C28" s="19"/>
      <c r="D28" s="20"/>
      <c r="E28" s="21"/>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3">
        <f t="shared" si="0"/>
        <v>0</v>
      </c>
      <c r="AL28" s="24">
        <f t="shared" si="1"/>
        <v>0</v>
      </c>
      <c r="AM28" s="125"/>
      <c r="AN28" s="125"/>
    </row>
    <row r="29" spans="1:40" ht="18" customHeight="1">
      <c r="A29" s="17">
        <v>19</v>
      </c>
      <c r="B29" s="18"/>
      <c r="C29" s="19"/>
      <c r="D29" s="20"/>
      <c r="E29" s="21"/>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3">
        <f t="shared" si="0"/>
        <v>0</v>
      </c>
      <c r="AL29" s="24">
        <f t="shared" si="1"/>
        <v>0</v>
      </c>
      <c r="AM29" s="125"/>
      <c r="AN29" s="125"/>
    </row>
    <row r="30" spans="1:40" ht="18" customHeight="1">
      <c r="A30" s="17">
        <v>20</v>
      </c>
      <c r="B30" s="18"/>
      <c r="C30" s="19"/>
      <c r="D30" s="20"/>
      <c r="E30" s="21"/>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3">
        <f t="shared" si="0"/>
        <v>0</v>
      </c>
      <c r="AL30" s="24">
        <f t="shared" si="1"/>
        <v>0</v>
      </c>
      <c r="AM30" s="125"/>
      <c r="AN30" s="125"/>
    </row>
    <row r="31" spans="1:40" ht="18" customHeight="1">
      <c r="A31" s="108" t="s">
        <v>30</v>
      </c>
      <c r="B31" s="109"/>
      <c r="C31" s="109"/>
      <c r="D31" s="109"/>
      <c r="E31" s="109"/>
      <c r="F31" s="25">
        <f>+SUM(F11:F30)</f>
        <v>0</v>
      </c>
      <c r="G31" s="25">
        <f t="shared" ref="G31:AJ31" si="2">+SUM(G11:G30)</f>
        <v>0</v>
      </c>
      <c r="H31" s="25">
        <f t="shared" si="2"/>
        <v>0</v>
      </c>
      <c r="I31" s="25">
        <f t="shared" si="2"/>
        <v>0</v>
      </c>
      <c r="J31" s="25">
        <f t="shared" si="2"/>
        <v>0</v>
      </c>
      <c r="K31" s="25">
        <f t="shared" si="2"/>
        <v>0</v>
      </c>
      <c r="L31" s="25">
        <f t="shared" si="2"/>
        <v>0</v>
      </c>
      <c r="M31" s="25">
        <f t="shared" si="2"/>
        <v>0</v>
      </c>
      <c r="N31" s="25">
        <f t="shared" si="2"/>
        <v>0</v>
      </c>
      <c r="O31" s="25">
        <f t="shared" si="2"/>
        <v>0</v>
      </c>
      <c r="P31" s="25">
        <f t="shared" si="2"/>
        <v>0</v>
      </c>
      <c r="Q31" s="25">
        <f t="shared" si="2"/>
        <v>0</v>
      </c>
      <c r="R31" s="25">
        <f t="shared" si="2"/>
        <v>0</v>
      </c>
      <c r="S31" s="25">
        <f t="shared" si="2"/>
        <v>0</v>
      </c>
      <c r="T31" s="25">
        <f t="shared" si="2"/>
        <v>0</v>
      </c>
      <c r="U31" s="25">
        <f t="shared" si="2"/>
        <v>0</v>
      </c>
      <c r="V31" s="25">
        <f t="shared" si="2"/>
        <v>0</v>
      </c>
      <c r="W31" s="25">
        <f t="shared" si="2"/>
        <v>0</v>
      </c>
      <c r="X31" s="25">
        <f t="shared" si="2"/>
        <v>0</v>
      </c>
      <c r="Y31" s="25">
        <f t="shared" si="2"/>
        <v>0</v>
      </c>
      <c r="Z31" s="25">
        <f t="shared" si="2"/>
        <v>0</v>
      </c>
      <c r="AA31" s="25">
        <f t="shared" si="2"/>
        <v>0</v>
      </c>
      <c r="AB31" s="25">
        <f t="shared" si="2"/>
        <v>0</v>
      </c>
      <c r="AC31" s="25">
        <f t="shared" si="2"/>
        <v>0</v>
      </c>
      <c r="AD31" s="25">
        <f t="shared" si="2"/>
        <v>0</v>
      </c>
      <c r="AE31" s="25">
        <f t="shared" si="2"/>
        <v>0</v>
      </c>
      <c r="AF31" s="25">
        <f t="shared" si="2"/>
        <v>0</v>
      </c>
      <c r="AG31" s="25">
        <f t="shared" si="2"/>
        <v>0</v>
      </c>
      <c r="AH31" s="25">
        <f t="shared" si="2"/>
        <v>0</v>
      </c>
      <c r="AI31" s="25">
        <f t="shared" si="2"/>
        <v>0</v>
      </c>
      <c r="AJ31" s="25">
        <f t="shared" si="2"/>
        <v>0</v>
      </c>
      <c r="AK31" s="23">
        <f>IF($AK$3="４週",SUM(F31:AG31),SUM(F31:AJ31))</f>
        <v>0</v>
      </c>
      <c r="AL31" s="24">
        <f>IF($AK$3="４週",AK31/4,AK31/(DAY(EOMONTH($F$9,0))/7))</f>
        <v>0</v>
      </c>
      <c r="AM31" s="126"/>
      <c r="AN31" s="126"/>
    </row>
    <row r="32" spans="1:40" ht="18" customHeight="1">
      <c r="A32" s="109" t="s">
        <v>31</v>
      </c>
      <c r="B32" s="109"/>
      <c r="C32" s="109"/>
      <c r="D32" s="109"/>
      <c r="E32" s="110"/>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5"/>
      <c r="AL32" s="27"/>
      <c r="AM32" s="126"/>
      <c r="AN32" s="126"/>
    </row>
    <row r="33" spans="1:48" ht="15" customHeight="1">
      <c r="A33" s="14"/>
      <c r="B33" s="14"/>
      <c r="C33" s="14"/>
      <c r="D33" s="14"/>
      <c r="E33" s="14"/>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14"/>
      <c r="AL33" s="14"/>
      <c r="AM33" s="5"/>
    </row>
    <row r="34" spans="1:48" ht="30" customHeight="1">
      <c r="A34" s="103" t="s">
        <v>184</v>
      </c>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row>
    <row r="35" spans="1:48" ht="30" customHeight="1">
      <c r="A35" s="103"/>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row>
    <row r="36" spans="1:48" ht="21" customHeight="1">
      <c r="A36" s="4" t="s">
        <v>172</v>
      </c>
      <c r="B36" s="14"/>
      <c r="C36" s="14"/>
      <c r="D36" s="14"/>
      <c r="E36" s="14"/>
      <c r="F36" s="14"/>
      <c r="G36" s="28"/>
      <c r="H36" s="28"/>
      <c r="I36" s="28"/>
      <c r="J36" s="28"/>
      <c r="K36" s="28"/>
      <c r="L36" s="28"/>
      <c r="M36" s="28"/>
      <c r="N36" s="28"/>
      <c r="O36" s="28"/>
      <c r="AM36" s="14"/>
      <c r="AN36" s="5"/>
      <c r="AO36" s="104" t="s">
        <v>190</v>
      </c>
      <c r="AP36" s="104"/>
      <c r="AQ36" s="104"/>
      <c r="AR36" s="104"/>
      <c r="AS36" s="104"/>
      <c r="AT36" s="104"/>
      <c r="AU36" s="104"/>
      <c r="AV36" s="98"/>
    </row>
    <row r="37" spans="1:48" ht="24.95" customHeight="1">
      <c r="A37" s="116"/>
      <c r="B37" s="116"/>
      <c r="C37" s="116"/>
      <c r="D37" s="29">
        <v>4</v>
      </c>
      <c r="E37" s="29">
        <v>5</v>
      </c>
      <c r="F37" s="124">
        <v>6</v>
      </c>
      <c r="G37" s="124"/>
      <c r="H37" s="124"/>
      <c r="I37" s="124">
        <v>7</v>
      </c>
      <c r="J37" s="124"/>
      <c r="K37" s="124"/>
      <c r="L37" s="124">
        <v>8</v>
      </c>
      <c r="M37" s="124"/>
      <c r="N37" s="124"/>
      <c r="O37" s="124">
        <v>9</v>
      </c>
      <c r="P37" s="124"/>
      <c r="Q37" s="124"/>
      <c r="R37" s="124">
        <v>10</v>
      </c>
      <c r="S37" s="124"/>
      <c r="T37" s="124"/>
      <c r="U37" s="124">
        <v>11</v>
      </c>
      <c r="V37" s="124"/>
      <c r="W37" s="124"/>
      <c r="X37" s="124">
        <v>12</v>
      </c>
      <c r="Y37" s="124"/>
      <c r="Z37" s="124"/>
      <c r="AA37" s="124">
        <v>1</v>
      </c>
      <c r="AB37" s="124"/>
      <c r="AC37" s="124"/>
      <c r="AD37" s="124">
        <v>2</v>
      </c>
      <c r="AE37" s="124"/>
      <c r="AF37" s="124"/>
      <c r="AG37" s="124">
        <v>3</v>
      </c>
      <c r="AH37" s="124"/>
      <c r="AI37" s="124"/>
      <c r="AJ37" s="116" t="s">
        <v>32</v>
      </c>
      <c r="AK37" s="116"/>
      <c r="AL37" s="30" t="s">
        <v>33</v>
      </c>
      <c r="AM37"/>
      <c r="AN37"/>
      <c r="AO37" s="104"/>
      <c r="AP37" s="104"/>
      <c r="AQ37" s="104"/>
      <c r="AR37" s="104"/>
      <c r="AS37" s="104"/>
      <c r="AT37" s="104"/>
      <c r="AU37" s="104"/>
    </row>
    <row r="38" spans="1:48" ht="18" customHeight="1">
      <c r="A38" s="123" t="s">
        <v>34</v>
      </c>
      <c r="B38" s="123"/>
      <c r="C38" s="123"/>
      <c r="D38" s="22"/>
      <c r="E38" s="22"/>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20">
        <f>SUM(D38:AI38)</f>
        <v>0</v>
      </c>
      <c r="AK38" s="120"/>
      <c r="AL38" s="121" t="e">
        <f>ROUNDUP(AJ38/AJ39,1)</f>
        <v>#DIV/0!</v>
      </c>
      <c r="AM38"/>
      <c r="AN38"/>
      <c r="AO38" s="104"/>
      <c r="AP38" s="104"/>
      <c r="AQ38" s="104"/>
      <c r="AR38" s="104"/>
      <c r="AS38" s="104"/>
      <c r="AT38" s="104"/>
      <c r="AU38" s="104"/>
    </row>
    <row r="39" spans="1:48" ht="18" customHeight="1">
      <c r="A39" s="123" t="s">
        <v>35</v>
      </c>
      <c r="B39" s="123"/>
      <c r="C39" s="123"/>
      <c r="D39" s="22"/>
      <c r="E39" s="22"/>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20">
        <f>+SUM(D39:AI39)</f>
        <v>0</v>
      </c>
      <c r="AK39" s="120"/>
      <c r="AL39" s="122"/>
      <c r="AM39"/>
      <c r="AN39"/>
      <c r="AO39" s="104"/>
      <c r="AP39" s="104"/>
      <c r="AQ39" s="104"/>
      <c r="AR39" s="104"/>
      <c r="AS39" s="104"/>
      <c r="AT39" s="104"/>
      <c r="AU39" s="104"/>
    </row>
    <row r="40" spans="1:48" ht="21" customHeight="1">
      <c r="A40" s="99" t="s">
        <v>185</v>
      </c>
      <c r="B40" s="31"/>
      <c r="C40" s="31"/>
      <c r="D40"/>
      <c r="E40"/>
      <c r="F40"/>
      <c r="G40"/>
      <c r="H40"/>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32"/>
      <c r="AK40" s="28"/>
      <c r="AL40" s="14"/>
      <c r="AM40" s="14"/>
      <c r="AN40" s="5"/>
      <c r="AO40" s="104"/>
      <c r="AP40" s="104"/>
      <c r="AQ40" s="104"/>
      <c r="AR40" s="104"/>
      <c r="AS40" s="104"/>
      <c r="AT40" s="104"/>
      <c r="AU40" s="104"/>
    </row>
    <row r="41" spans="1:48" ht="21" customHeight="1">
      <c r="A41" s="99"/>
      <c r="B41" s="31"/>
      <c r="C41" s="31"/>
      <c r="D41"/>
      <c r="E41"/>
      <c r="F41"/>
      <c r="G41"/>
      <c r="H41"/>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32"/>
      <c r="AK41" s="28"/>
      <c r="AL41" s="14"/>
      <c r="AM41" s="14"/>
      <c r="AN41" s="5"/>
      <c r="AO41" s="104"/>
      <c r="AP41" s="104"/>
      <c r="AQ41" s="104"/>
      <c r="AR41" s="104"/>
      <c r="AS41" s="104"/>
      <c r="AT41" s="104"/>
      <c r="AU41" s="104"/>
    </row>
    <row r="42" spans="1:48" ht="18" customHeight="1">
      <c r="A42" s="4" t="s">
        <v>36</v>
      </c>
      <c r="B42" s="28"/>
      <c r="D42" s="28"/>
      <c r="E42" s="28"/>
      <c r="F42" s="28"/>
      <c r="G42" s="28"/>
      <c r="H42" s="28"/>
      <c r="I42"/>
      <c r="J42"/>
      <c r="K42"/>
      <c r="L42"/>
      <c r="M42"/>
      <c r="N42"/>
      <c r="O42" s="28"/>
      <c r="P42" s="28"/>
      <c r="Q42" s="28"/>
      <c r="R42" s="28"/>
      <c r="S42" s="28"/>
      <c r="T42" s="28"/>
      <c r="U42" s="28"/>
      <c r="V42" s="28"/>
      <c r="W42" s="14"/>
      <c r="X42" s="28"/>
      <c r="Y42" s="28"/>
      <c r="Z42" s="28"/>
      <c r="AA42" s="28"/>
      <c r="AB42" s="28"/>
      <c r="AC42" s="28"/>
      <c r="AD42" s="28"/>
      <c r="AE42" s="28"/>
      <c r="AF42" s="28"/>
      <c r="AG42" s="28"/>
      <c r="AH42" s="28"/>
      <c r="AI42" s="28"/>
      <c r="AJ42" s="32"/>
      <c r="AK42" s="28"/>
      <c r="AL42" s="14"/>
      <c r="AM42" s="14"/>
      <c r="AN42" s="5"/>
      <c r="AO42" s="104"/>
      <c r="AP42" s="104"/>
      <c r="AQ42" s="104"/>
      <c r="AR42" s="104"/>
      <c r="AS42" s="104"/>
      <c r="AT42" s="104"/>
      <c r="AU42" s="104"/>
    </row>
    <row r="43" spans="1:48" ht="24.95" customHeight="1">
      <c r="A43" s="116" t="s">
        <v>37</v>
      </c>
      <c r="B43" s="116"/>
      <c r="C43" s="116" t="s">
        <v>25</v>
      </c>
      <c r="D43" s="116"/>
      <c r="E43" s="117" t="s">
        <v>38</v>
      </c>
      <c r="F43" s="117"/>
      <c r="G43" s="117"/>
      <c r="H43" s="117"/>
      <c r="I43" s="105" t="s">
        <v>39</v>
      </c>
      <c r="J43" s="106"/>
      <c r="K43" s="106"/>
      <c r="L43" s="106"/>
      <c r="M43" s="106"/>
      <c r="N43" s="107"/>
      <c r="O43"/>
      <c r="P43"/>
      <c r="Q43"/>
      <c r="R43"/>
      <c r="S43"/>
      <c r="T43"/>
      <c r="U43"/>
      <c r="W43" s="14"/>
      <c r="X43" s="28"/>
      <c r="Y43" s="28"/>
      <c r="Z43" s="28"/>
      <c r="AA43" s="28"/>
      <c r="AB43" s="28"/>
      <c r="AC43" s="28"/>
      <c r="AD43" s="28"/>
      <c r="AE43" s="28"/>
      <c r="AF43" s="28"/>
      <c r="AG43" s="28"/>
      <c r="AH43" s="28"/>
      <c r="AI43" s="28"/>
      <c r="AJ43" s="32"/>
      <c r="AK43" s="28"/>
      <c r="AL43" s="14"/>
      <c r="AM43" s="14"/>
      <c r="AN43" s="5"/>
      <c r="AO43" s="104"/>
      <c r="AP43" s="104"/>
      <c r="AQ43" s="104"/>
      <c r="AR43" s="104"/>
      <c r="AS43" s="104"/>
      <c r="AT43" s="104"/>
      <c r="AU43" s="104"/>
    </row>
    <row r="44" spans="1:48" ht="18" customHeight="1">
      <c r="A44" s="117" t="s">
        <v>40</v>
      </c>
      <c r="B44" s="117"/>
      <c r="C44" s="118" t="e">
        <f>ROUNDDOWN(IF(AL38&lt;=60,1,1+ROUNDUP((AL38-60)/40,0)),1)</f>
        <v>#DIV/0!</v>
      </c>
      <c r="D44" s="118"/>
      <c r="E44" s="118" t="e">
        <f>ROUNDDOWN(AL38/6,1)</f>
        <v>#DIV/0!</v>
      </c>
      <c r="F44" s="118"/>
      <c r="G44" s="118"/>
      <c r="H44" s="118"/>
      <c r="I44" s="118" t="e">
        <f>ROUNDDOWN(AL38/15,1)</f>
        <v>#DIV/0!</v>
      </c>
      <c r="J44" s="118"/>
      <c r="K44" s="118"/>
      <c r="L44" s="118"/>
      <c r="M44" s="118"/>
      <c r="N44" s="118"/>
      <c r="O44"/>
      <c r="P44"/>
      <c r="Q44"/>
      <c r="R44"/>
      <c r="S44"/>
      <c r="T44"/>
      <c r="U44"/>
      <c r="W44" s="14"/>
      <c r="X44" s="28"/>
      <c r="Y44" s="28"/>
      <c r="Z44" s="28"/>
      <c r="AA44" s="28"/>
      <c r="AB44" s="28"/>
      <c r="AC44" s="28"/>
      <c r="AD44" s="28"/>
      <c r="AE44" s="28"/>
      <c r="AF44" s="28"/>
      <c r="AG44" s="28"/>
      <c r="AH44" s="28"/>
      <c r="AI44" s="28"/>
      <c r="AJ44" s="32"/>
      <c r="AK44" s="28"/>
      <c r="AL44" s="14"/>
      <c r="AM44" s="14"/>
      <c r="AN44" s="5"/>
      <c r="AO44" s="104"/>
      <c r="AP44" s="104"/>
      <c r="AQ44" s="104"/>
      <c r="AR44" s="104"/>
      <c r="AS44" s="104"/>
      <c r="AT44" s="104"/>
      <c r="AU44" s="104"/>
    </row>
    <row r="45" spans="1:48" ht="5.0999999999999996" customHeight="1">
      <c r="A45" s="31"/>
      <c r="B45" s="31"/>
      <c r="C45" s="31"/>
      <c r="D45" s="31"/>
      <c r="E45" s="31"/>
      <c r="F45" s="31"/>
      <c r="G45" s="31"/>
      <c r="H45" s="31"/>
      <c r="I45" s="31"/>
      <c r="J45" s="28"/>
      <c r="K45" s="28"/>
      <c r="L45" s="28"/>
      <c r="M45" s="32"/>
      <c r="N45" s="28"/>
      <c r="O45" s="28"/>
      <c r="P45" s="28"/>
      <c r="Q45"/>
      <c r="W45" s="14"/>
      <c r="X45" s="28"/>
      <c r="Y45" s="28"/>
      <c r="Z45" s="28"/>
      <c r="AA45" s="28"/>
      <c r="AB45" s="28"/>
      <c r="AC45" s="28"/>
      <c r="AD45" s="28"/>
      <c r="AE45" s="28"/>
      <c r="AF45" s="28"/>
      <c r="AG45" s="28"/>
      <c r="AH45" s="28"/>
      <c r="AI45" s="28"/>
      <c r="AJ45" s="32"/>
      <c r="AK45" s="28"/>
      <c r="AL45" s="14"/>
      <c r="AM45" s="14"/>
      <c r="AN45" s="5"/>
      <c r="AO45" s="104"/>
      <c r="AP45" s="104"/>
      <c r="AQ45" s="104"/>
      <c r="AR45" s="104"/>
      <c r="AS45" s="104"/>
      <c r="AT45" s="104"/>
      <c r="AU45" s="104"/>
    </row>
    <row r="46" spans="1:48" ht="21" customHeight="1">
      <c r="A46" s="4" t="s">
        <v>41</v>
      </c>
      <c r="B46" s="8"/>
      <c r="C46" s="9"/>
      <c r="D46" s="9"/>
      <c r="E46" s="9"/>
      <c r="F46" s="9"/>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9"/>
      <c r="AM46" s="9"/>
      <c r="AN46" s="5"/>
      <c r="AO46" s="104"/>
      <c r="AP46" s="104"/>
      <c r="AQ46" s="104"/>
      <c r="AR46" s="104"/>
      <c r="AS46" s="104"/>
      <c r="AT46" s="104"/>
      <c r="AU46" s="104"/>
    </row>
    <row r="47" spans="1:48" ht="24.95" customHeight="1">
      <c r="A47" s="5"/>
      <c r="B47" s="14"/>
      <c r="C47" s="105" t="s">
        <v>165</v>
      </c>
      <c r="D47" s="106"/>
      <c r="E47" s="114" t="s">
        <v>173</v>
      </c>
      <c r="F47" s="114"/>
      <c r="G47" s="114"/>
      <c r="H47" s="114"/>
      <c r="I47" s="105" t="s">
        <v>39</v>
      </c>
      <c r="J47" s="106"/>
      <c r="K47" s="106"/>
      <c r="L47" s="106"/>
      <c r="M47" s="106"/>
      <c r="N47" s="107"/>
      <c r="O47" s="105" t="s">
        <v>181</v>
      </c>
      <c r="P47" s="106"/>
      <c r="Q47" s="106"/>
      <c r="R47" s="106"/>
      <c r="S47" s="106"/>
      <c r="T47" s="107"/>
      <c r="U47" s="105" t="s">
        <v>182</v>
      </c>
      <c r="V47" s="106"/>
      <c r="W47" s="106"/>
      <c r="X47" s="106"/>
      <c r="Y47" s="106"/>
      <c r="Z47" s="107"/>
      <c r="AA47" s="105" t="s">
        <v>186</v>
      </c>
      <c r="AB47" s="106"/>
      <c r="AC47" s="106"/>
      <c r="AD47" s="106"/>
      <c r="AE47" s="106"/>
      <c r="AF47" s="107"/>
      <c r="AG47" s="114" t="s">
        <v>186</v>
      </c>
      <c r="AH47" s="114"/>
      <c r="AI47" s="114"/>
      <c r="AJ47" s="114"/>
      <c r="AK47" s="114"/>
      <c r="AL47" s="114" t="s">
        <v>186</v>
      </c>
      <c r="AM47" s="114"/>
      <c r="AN47" s="5"/>
      <c r="AO47" s="104"/>
      <c r="AP47" s="104"/>
      <c r="AQ47" s="104"/>
      <c r="AR47" s="104"/>
      <c r="AS47" s="104"/>
      <c r="AT47" s="104"/>
      <c r="AU47" s="104"/>
    </row>
    <row r="48" spans="1:48" ht="18" customHeight="1">
      <c r="A48" s="5"/>
      <c r="B48" s="14"/>
      <c r="C48" s="33" t="s">
        <v>42</v>
      </c>
      <c r="D48" s="33" t="s">
        <v>43</v>
      </c>
      <c r="E48" s="34" t="s">
        <v>42</v>
      </c>
      <c r="F48" s="115" t="s">
        <v>43</v>
      </c>
      <c r="G48" s="115"/>
      <c r="H48" s="115"/>
      <c r="I48" s="111" t="s">
        <v>42</v>
      </c>
      <c r="J48" s="112"/>
      <c r="K48" s="113"/>
      <c r="L48" s="111" t="s">
        <v>43</v>
      </c>
      <c r="M48" s="112"/>
      <c r="N48" s="113"/>
      <c r="O48" s="111" t="s">
        <v>42</v>
      </c>
      <c r="P48" s="112"/>
      <c r="Q48" s="113"/>
      <c r="R48" s="111" t="s">
        <v>43</v>
      </c>
      <c r="S48" s="112"/>
      <c r="T48" s="113"/>
      <c r="U48" s="111" t="s">
        <v>42</v>
      </c>
      <c r="V48" s="112"/>
      <c r="W48" s="113"/>
      <c r="X48" s="111" t="s">
        <v>43</v>
      </c>
      <c r="Y48" s="112"/>
      <c r="Z48" s="113"/>
      <c r="AA48" s="111" t="s">
        <v>42</v>
      </c>
      <c r="AB48" s="112"/>
      <c r="AC48" s="113"/>
      <c r="AD48" s="111" t="s">
        <v>43</v>
      </c>
      <c r="AE48" s="112"/>
      <c r="AF48" s="113"/>
      <c r="AG48" s="111" t="s">
        <v>42</v>
      </c>
      <c r="AH48" s="112"/>
      <c r="AI48" s="113"/>
      <c r="AJ48" s="111" t="s">
        <v>43</v>
      </c>
      <c r="AK48" s="113"/>
      <c r="AL48" s="34" t="s">
        <v>44</v>
      </c>
      <c r="AM48" s="34" t="s">
        <v>45</v>
      </c>
      <c r="AN48" s="5"/>
    </row>
    <row r="49" spans="1:41" ht="18" customHeight="1">
      <c r="A49" s="5"/>
      <c r="B49" s="35" t="s">
        <v>46</v>
      </c>
      <c r="C49" s="34">
        <f>COUNTIFS($B$11:$B$30,C$47,$C$11:$C$30,"A",$E$11:$E$30,"*")</f>
        <v>1</v>
      </c>
      <c r="D49" s="34">
        <f>COUNTIFS($B$11:$B$30,C$47,$C$11:$C$30,"B",$E$11:$E$30,"*")</f>
        <v>0</v>
      </c>
      <c r="E49" s="34">
        <f>COUNTIFS($B$11:$B$30,E$47,$C$11:$C$30,"A",$E$11:$E$30,"*")</f>
        <v>0</v>
      </c>
      <c r="F49" s="111">
        <f>COUNTIFS($B$11:$B$30,E$47,$C$11:$C$30,"B",$E$11:$E$30,"*")</f>
        <v>1</v>
      </c>
      <c r="G49" s="112"/>
      <c r="H49" s="113"/>
      <c r="I49" s="111">
        <f>COUNTIFS($B$11:$B$30,I$47,$C$11:$C$30,"A",$E$11:$E$30,"*")</f>
        <v>0</v>
      </c>
      <c r="J49" s="112"/>
      <c r="K49" s="113"/>
      <c r="L49" s="111">
        <f>COUNTIFS($B$11:$B$30,I$47,$C$11:$C$30,"B",$E$11:$E$30,"*")</f>
        <v>0</v>
      </c>
      <c r="M49" s="112"/>
      <c r="N49" s="113"/>
      <c r="O49" s="111">
        <f>COUNTIFS($B$11:$B$30,O$47,$C$11:$C$30,"A",$E$11:$E$30,"*")</f>
        <v>0</v>
      </c>
      <c r="P49" s="112"/>
      <c r="Q49" s="113"/>
      <c r="R49" s="111">
        <f>COUNTIFS($B$11:$B$30,O$47,$C$11:$C$30,"B",$E$11:$E$30,"*")</f>
        <v>0</v>
      </c>
      <c r="S49" s="112"/>
      <c r="T49" s="113"/>
      <c r="U49" s="111">
        <f>COUNTIFS($B$11:$B$30,U$47,$C$11:$C$30,"A",$E$11:$E$30,"*")</f>
        <v>0</v>
      </c>
      <c r="V49" s="112"/>
      <c r="W49" s="113"/>
      <c r="X49" s="111">
        <f>COUNTIFS($B$11:$B$30,U$47,$C$11:$C$30,"B",$E$11:$E$30,"*")</f>
        <v>0</v>
      </c>
      <c r="Y49" s="112"/>
      <c r="Z49" s="113"/>
      <c r="AA49" s="111">
        <f>COUNTIFS($B$11:$B$30,AA$47,$C$11:$C$30,"A",$E$11:$E$30,"*")</f>
        <v>0</v>
      </c>
      <c r="AB49" s="112"/>
      <c r="AC49" s="113"/>
      <c r="AD49" s="111">
        <f>COUNTIFS($B$11:$B$30,AA$47,$C$11:$C$30,"B",$E$11:$E$30,"*")</f>
        <v>0</v>
      </c>
      <c r="AE49" s="112"/>
      <c r="AF49" s="113"/>
      <c r="AG49" s="111">
        <f>COUNTIFS($B$11:$B$30,AG$47,$C$11:$C$30,"A",$E$11:$E$30,"*")</f>
        <v>0</v>
      </c>
      <c r="AH49" s="112"/>
      <c r="AI49" s="113"/>
      <c r="AJ49" s="111">
        <f>COUNTIFS($B$11:$B$30,AG$47,$C$11:$C$30,"B",$E$11:$E$30,"*")</f>
        <v>0</v>
      </c>
      <c r="AK49" s="113"/>
      <c r="AL49" s="34">
        <f>COUNTIFS($B$11:$B$30,AL$47,$C$11:$C$30,"A",$E$11:$E$30,"*")</f>
        <v>0</v>
      </c>
      <c r="AM49" s="34">
        <f>COUNTIFS($B$11:$B$30,AL$47,$C$11:$C$30,"B",$E$11:$E$30,"*")</f>
        <v>0</v>
      </c>
      <c r="AN49" s="5"/>
    </row>
    <row r="50" spans="1:41" ht="18" customHeight="1">
      <c r="A50" s="5"/>
      <c r="B50" s="30" t="s">
        <v>47</v>
      </c>
      <c r="C50" s="34">
        <f>COUNTIFS($B$11:$B$30,C$47,$C$11:$C$30,"C",$E$11:$E$30,"*")</f>
        <v>0</v>
      </c>
      <c r="D50" s="34">
        <f>COUNTIFS($B$11:$B$30,C$47,$C$11:$C$30,"D",$E$11:$E$30,"*")</f>
        <v>0</v>
      </c>
      <c r="E50" s="34">
        <f>COUNTIFS($B$11:$B$30,E$47,$C$11:$C$30,"C",$E$11:$E$30,"*")</f>
        <v>0</v>
      </c>
      <c r="F50" s="111">
        <f>COUNTIFS($B$11:$B$30,E$47,$C$11:$C$30,"D",$E$11:$E$30,"*")</f>
        <v>0</v>
      </c>
      <c r="G50" s="112"/>
      <c r="H50" s="113"/>
      <c r="I50" s="111">
        <f>COUNTIFS($B$11:$B$30,I$47,$C$11:$C$30,"C",$E$11:$E$30,"*")</f>
        <v>1</v>
      </c>
      <c r="J50" s="112"/>
      <c r="K50" s="113"/>
      <c r="L50" s="111">
        <f>COUNTIFS($B$11:$B$30,I$47,$C$11:$C$30,"D",$E$11:$E$30,"*")</f>
        <v>0</v>
      </c>
      <c r="M50" s="112"/>
      <c r="N50" s="113"/>
      <c r="O50" s="111">
        <f>COUNTIFS($B$11:$B$30,O$47,$C$11:$C$30,"C",$E$11:$E$30,"*")</f>
        <v>0</v>
      </c>
      <c r="P50" s="112"/>
      <c r="Q50" s="113"/>
      <c r="R50" s="111">
        <f>COUNTIFS($B$11:$B$30,O$47,$C$11:$C$30,"D",$E$11:$E$30,"*")</f>
        <v>1</v>
      </c>
      <c r="S50" s="112"/>
      <c r="T50" s="113"/>
      <c r="U50" s="111">
        <f>COUNTIFS($B$11:$B$30,U$47,$C$11:$C$30,"C",$E$11:$E$30,"*")</f>
        <v>0</v>
      </c>
      <c r="V50" s="112"/>
      <c r="W50" s="113"/>
      <c r="X50" s="111">
        <f>COUNTIFS($B$11:$B$30,U$47,$C$11:$C$30,"D",$E$11:$E$30,"*")</f>
        <v>1</v>
      </c>
      <c r="Y50" s="112"/>
      <c r="Z50" s="113"/>
      <c r="AA50" s="111">
        <f>COUNTIFS($B$11:$B$30,AA$47,$C$11:$C$30,"C",$E$11:$E$30,"*")</f>
        <v>0</v>
      </c>
      <c r="AB50" s="112"/>
      <c r="AC50" s="113"/>
      <c r="AD50" s="111">
        <f>COUNTIFS($B$11:$B$30,AA$47,$C$11:$C$30,"D",$E$11:$E$30,"*")</f>
        <v>0</v>
      </c>
      <c r="AE50" s="112"/>
      <c r="AF50" s="113"/>
      <c r="AG50" s="111">
        <f>COUNTIFS($B$11:$B$30,AG$47,$C$11:$C$30,"C",$E$11:$E$30,"*")</f>
        <v>0</v>
      </c>
      <c r="AH50" s="112"/>
      <c r="AI50" s="113"/>
      <c r="AJ50" s="111">
        <f>COUNTIFS($B$11:$B$30,AG$47,$C$11:$C$30,"D",$E$11:$E$30,"*")</f>
        <v>0</v>
      </c>
      <c r="AK50" s="113"/>
      <c r="AL50" s="34">
        <f>COUNTIFS($B$11:$B$30,AL$47,$C$11:$C$30,"C",$E$11:$E$30,"*")</f>
        <v>0</v>
      </c>
      <c r="AM50" s="34">
        <f>COUNTIFS($B$11:$B$30,AL$47,$C$11:$C$30,"D",$E$11:$E$30,"*")</f>
        <v>0</v>
      </c>
      <c r="AN50" s="5"/>
    </row>
    <row r="51" spans="1:41" ht="24.95" customHeight="1">
      <c r="A51" s="5"/>
      <c r="B51" s="30" t="s">
        <v>48</v>
      </c>
      <c r="C51" s="105" t="str">
        <f>IF($AK$3="４週",SUMIFS($AK$11:$AK$30,$B$11:$B$30,C47)/4/$AH$5,IF($AK$3="歴月",SUMIFS($AK$11:$AK$30,$B$11:$B$30,C47)/$AL$5,"記載する期間を選択してください"))</f>
        <v>記載する期間を選択してください</v>
      </c>
      <c r="D51" s="107"/>
      <c r="E51" s="105" t="str">
        <f>IF($AK$3="４週",SUMIFS($AK$11:$AK$30,$B$11:$B$30,E47)/4/$AH$5,IF($AK$3="歴月",SUMIFS($AK$11:$AK$30,$B$11:$B$30,E47)/$AL$5,"記載する期間を選択してください"))</f>
        <v>記載する期間を選択してください</v>
      </c>
      <c r="F51" s="106"/>
      <c r="G51" s="106"/>
      <c r="H51" s="107"/>
      <c r="I51" s="105" t="str">
        <f>IF($AK$3="４週",SUMIFS($AK$11:$AK$30,$B$11:$B$30,I47)/4/$AH$5,IF($AK$3="歴月",SUMIFS($AK$11:$AK$30,$B$11:$B$30,I47)/$AL$5,"記載する期間を選択してください"))</f>
        <v>記載する期間を選択してください</v>
      </c>
      <c r="J51" s="106"/>
      <c r="K51" s="106"/>
      <c r="L51" s="106"/>
      <c r="M51" s="106"/>
      <c r="N51" s="107"/>
      <c r="O51" s="105" t="str">
        <f>IF($AK$3="４週",SUMIFS($AK$11:$AK$30,$B$11:$B$30,O47)/4/$AH$5,IF($AK$3="歴月",SUMIFS($AK$11:$AK$30,$B$11:$B$30,O47)/$AL$5,"記載する期間を選択してください"))</f>
        <v>記載する期間を選択してください</v>
      </c>
      <c r="P51" s="106"/>
      <c r="Q51" s="106"/>
      <c r="R51" s="106"/>
      <c r="S51" s="106"/>
      <c r="T51" s="107"/>
      <c r="U51" s="105" t="str">
        <f>IF($AK$3="４週",SUMIFS($AK$11:$AK$30,$B$11:$B$30,U47)/4/$AH$5,IF($AK$3="歴月",SUMIFS($AK$11:$AK$30,$B$11:$B$30,U47)/$AL$5,"記載する期間を選択してください"))</f>
        <v>記載する期間を選択してください</v>
      </c>
      <c r="V51" s="106"/>
      <c r="W51" s="106"/>
      <c r="X51" s="106"/>
      <c r="Y51" s="106"/>
      <c r="Z51" s="107"/>
      <c r="AA51" s="105" t="str">
        <f>IF($AK$3="４週",SUMIFS($AK$11:$AK$30,$B$11:$B$30,AA47)/4/$AH$5,IF($AK$3="歴月",SUMIFS($AK$11:$AK$30,$B$11:$B$30,AA47)/$AL$5,"記載する期間を選択してください"))</f>
        <v>記載する期間を選択してください</v>
      </c>
      <c r="AB51" s="106"/>
      <c r="AC51" s="106"/>
      <c r="AD51" s="106"/>
      <c r="AE51" s="106"/>
      <c r="AF51" s="107"/>
      <c r="AG51" s="105" t="str">
        <f>IF($AK$3="４週",SUMIFS($AK$11:$AK$30,$B$11:$B$30,AG47)/4/$AH$5,IF($AK$3="歴月",SUMIFS($AK$11:$AK$30,$B$11:$B$30,AG47)/$AL$5,"記載する期間を選択してください"))</f>
        <v>記載する期間を選択してください</v>
      </c>
      <c r="AH51" s="106"/>
      <c r="AI51" s="106"/>
      <c r="AJ51" s="106"/>
      <c r="AK51" s="107"/>
      <c r="AL51" s="105" t="str">
        <f>IF($AK$3="４週",SUMIFS($AK$11:$AK$30,$B$11:$B$30,AL47)/4/$AH$5,IF($AK$3="歴月",SUMIFS($AK$11:$AK$30,$B$11:$B$30,AL47)/$AL$5,"記載する期間を選択してください"))</f>
        <v>記載する期間を選択してください</v>
      </c>
      <c r="AM51" s="107"/>
      <c r="AN51" s="5"/>
    </row>
    <row r="52" spans="1:41" ht="5.0999999999999996" customHeight="1">
      <c r="A52" s="5"/>
      <c r="B52" s="8"/>
      <c r="C52" s="36">
        <v>2</v>
      </c>
      <c r="D52" s="36"/>
      <c r="E52" s="36">
        <v>3</v>
      </c>
      <c r="F52" s="36"/>
      <c r="G52" s="36"/>
      <c r="H52" s="36"/>
      <c r="I52" s="36">
        <v>4</v>
      </c>
      <c r="J52" s="36"/>
      <c r="K52" s="36"/>
      <c r="L52" s="36"/>
      <c r="M52" s="36"/>
      <c r="N52" s="36"/>
      <c r="O52" s="36">
        <v>5</v>
      </c>
      <c r="P52" s="36"/>
      <c r="Q52" s="36"/>
      <c r="R52" s="36"/>
      <c r="S52" s="36"/>
      <c r="T52" s="36"/>
      <c r="U52" s="36">
        <v>6</v>
      </c>
      <c r="V52" s="36"/>
      <c r="W52" s="36"/>
      <c r="X52" s="36"/>
      <c r="Y52" s="36"/>
      <c r="Z52" s="36"/>
      <c r="AA52" s="36">
        <v>7</v>
      </c>
      <c r="AB52" s="36"/>
      <c r="AC52" s="36"/>
      <c r="AD52" s="36"/>
      <c r="AE52" s="36"/>
      <c r="AF52" s="36"/>
      <c r="AG52" s="36">
        <v>8</v>
      </c>
      <c r="AH52" s="36"/>
      <c r="AI52" s="36"/>
      <c r="AJ52" s="36"/>
      <c r="AK52" s="36"/>
      <c r="AL52" s="36">
        <v>9</v>
      </c>
      <c r="AM52" s="37"/>
      <c r="AN52" s="5"/>
    </row>
    <row r="53" spans="1:41" ht="15" customHeight="1">
      <c r="A53" s="28" t="s">
        <v>174</v>
      </c>
      <c r="B53" s="38"/>
      <c r="C53" s="92"/>
      <c r="D53" s="92"/>
      <c r="E53" s="92"/>
      <c r="F53" s="39"/>
      <c r="G53" s="92"/>
      <c r="H53" s="93"/>
      <c r="I53" s="93"/>
      <c r="J53" s="93"/>
      <c r="K53" s="93"/>
      <c r="L53" s="93"/>
      <c r="M53" s="93"/>
      <c r="N53" s="93"/>
      <c r="O53" s="93"/>
      <c r="P53" s="93"/>
      <c r="Q53" s="93"/>
      <c r="R53" s="93">
        <v>6</v>
      </c>
      <c r="S53" s="93"/>
      <c r="T53" s="93"/>
      <c r="U53" s="93"/>
      <c r="V53" s="93"/>
      <c r="W53" s="93"/>
      <c r="X53" s="93">
        <v>7</v>
      </c>
      <c r="Y53" s="93"/>
      <c r="Z53" s="93"/>
      <c r="AA53" s="93"/>
      <c r="AB53" s="93"/>
      <c r="AC53" s="93"/>
      <c r="AD53" s="93">
        <v>8</v>
      </c>
      <c r="AE53" s="93"/>
      <c r="AF53" s="93"/>
      <c r="AG53" s="40"/>
      <c r="AH53" s="40"/>
      <c r="AI53" s="40"/>
      <c r="AJ53" s="40">
        <v>9</v>
      </c>
      <c r="AK53" s="41"/>
      <c r="AL53" s="41"/>
      <c r="AM53" s="5"/>
    </row>
    <row r="54" spans="1:41" s="28" customFormat="1" ht="15" customHeight="1">
      <c r="A54" s="94" t="s">
        <v>49</v>
      </c>
      <c r="B54" s="31"/>
      <c r="C54" s="31"/>
      <c r="D54" s="31"/>
      <c r="E54" s="31"/>
      <c r="F54" s="31"/>
      <c r="G54" s="31"/>
      <c r="H54" s="4"/>
      <c r="I54" s="95" t="s">
        <v>175</v>
      </c>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7"/>
      <c r="AO54" s="94" t="s">
        <v>176</v>
      </c>
    </row>
    <row r="55" spans="1:41" s="28" customFormat="1" ht="15" customHeight="1">
      <c r="A55" s="28" t="s">
        <v>177</v>
      </c>
      <c r="B55" s="31"/>
      <c r="C55" s="31"/>
      <c r="D55" s="31"/>
      <c r="E55" s="31"/>
      <c r="F55" s="31"/>
      <c r="G55" s="31"/>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1:41" s="28" customFormat="1" ht="15" customHeight="1">
      <c r="A56" s="28" t="s">
        <v>50</v>
      </c>
      <c r="B56" s="31"/>
      <c r="C56" s="31"/>
      <c r="D56" s="31"/>
      <c r="E56" s="31"/>
      <c r="F56" s="31"/>
      <c r="G56" s="31"/>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row>
    <row r="57" spans="1:41" s="28" customFormat="1" ht="15" customHeight="1">
      <c r="A57" s="28" t="s">
        <v>51</v>
      </c>
      <c r="B57" s="31"/>
      <c r="C57" s="31"/>
      <c r="D57" s="31"/>
      <c r="E57" s="31"/>
      <c r="F57" s="31"/>
      <c r="G57" s="31"/>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row>
    <row r="58" spans="1:41" ht="15" customHeight="1">
      <c r="A58" s="28" t="s">
        <v>52</v>
      </c>
      <c r="B58" s="42"/>
      <c r="C58" s="28"/>
      <c r="D58" s="28"/>
      <c r="E58" s="28"/>
      <c r="F58" s="28"/>
      <c r="G58" s="28"/>
    </row>
    <row r="59" spans="1:41" ht="15" customHeight="1">
      <c r="A59" s="28" t="s">
        <v>53</v>
      </c>
      <c r="B59" s="42"/>
      <c r="C59" s="28"/>
      <c r="D59" s="28"/>
      <c r="E59" s="28"/>
      <c r="F59" s="28"/>
      <c r="G59" s="28"/>
    </row>
    <row r="60" spans="1:41" ht="15" customHeight="1">
      <c r="A60" s="28"/>
      <c r="B60" s="35" t="s">
        <v>54</v>
      </c>
      <c r="C60" s="108" t="s">
        <v>55</v>
      </c>
      <c r="D60" s="109"/>
      <c r="E60" s="110"/>
      <c r="F60" s="28"/>
      <c r="G60" s="28"/>
    </row>
    <row r="61" spans="1:41" ht="15" customHeight="1">
      <c r="A61" s="28"/>
      <c r="B61" s="43" t="s">
        <v>26</v>
      </c>
      <c r="C61" s="100" t="s">
        <v>56</v>
      </c>
      <c r="D61" s="101"/>
      <c r="E61" s="102"/>
      <c r="F61" s="28"/>
      <c r="G61" s="28"/>
    </row>
    <row r="62" spans="1:41" ht="15" customHeight="1">
      <c r="A62" s="28"/>
      <c r="B62" s="43" t="s">
        <v>27</v>
      </c>
      <c r="C62" s="100" t="s">
        <v>57</v>
      </c>
      <c r="D62" s="101"/>
      <c r="E62" s="102"/>
      <c r="F62" s="28"/>
      <c r="G62" s="28"/>
    </row>
    <row r="63" spans="1:41" ht="15" customHeight="1">
      <c r="A63" s="28"/>
      <c r="B63" s="43" t="s">
        <v>28</v>
      </c>
      <c r="C63" s="100" t="s">
        <v>58</v>
      </c>
      <c r="D63" s="101"/>
      <c r="E63" s="102"/>
      <c r="F63" s="28"/>
      <c r="G63" s="28"/>
    </row>
    <row r="64" spans="1:41" ht="15" customHeight="1">
      <c r="A64" s="28"/>
      <c r="B64" s="43" t="s">
        <v>29</v>
      </c>
      <c r="C64" s="100" t="s">
        <v>59</v>
      </c>
      <c r="D64" s="101"/>
      <c r="E64" s="102"/>
      <c r="F64" s="28"/>
      <c r="G64" s="28"/>
    </row>
    <row r="65" spans="1:7" ht="15" customHeight="1">
      <c r="A65" s="28"/>
      <c r="B65" s="28" t="s">
        <v>60</v>
      </c>
      <c r="C65" s="28"/>
      <c r="D65" s="28"/>
      <c r="E65" s="28"/>
      <c r="F65" s="28"/>
      <c r="G65" s="28"/>
    </row>
    <row r="66" spans="1:7" ht="15" customHeight="1">
      <c r="A66" s="28"/>
      <c r="B66" s="28" t="s">
        <v>61</v>
      </c>
      <c r="C66" s="28"/>
      <c r="D66" s="28"/>
      <c r="E66" s="28"/>
      <c r="F66" s="28"/>
      <c r="G66" s="28"/>
    </row>
    <row r="67" spans="1:7" ht="15" customHeight="1">
      <c r="A67" s="28"/>
      <c r="B67" s="28" t="s">
        <v>62</v>
      </c>
      <c r="C67" s="28"/>
      <c r="D67" s="28"/>
      <c r="E67" s="28"/>
      <c r="F67" s="28"/>
      <c r="G67" s="28"/>
    </row>
    <row r="68" spans="1:7" ht="15" customHeight="1">
      <c r="A68" s="28" t="s">
        <v>63</v>
      </c>
      <c r="B68" s="42"/>
      <c r="C68" s="28"/>
      <c r="D68" s="28"/>
      <c r="E68" s="28"/>
      <c r="F68" s="28"/>
      <c r="G68" s="28"/>
    </row>
    <row r="69" spans="1:7" ht="15" customHeight="1">
      <c r="A69" s="28" t="s">
        <v>178</v>
      </c>
      <c r="B69" s="42"/>
      <c r="C69" s="28"/>
      <c r="D69" s="28"/>
      <c r="E69" s="28"/>
      <c r="F69" s="28"/>
      <c r="G69" s="28"/>
    </row>
    <row r="70" spans="1:7" ht="15" customHeight="1">
      <c r="A70" s="28" t="s">
        <v>64</v>
      </c>
      <c r="B70" s="42"/>
      <c r="C70" s="28"/>
      <c r="D70" s="28"/>
      <c r="E70" s="28"/>
      <c r="F70" s="28"/>
      <c r="G70" s="28"/>
    </row>
    <row r="71" spans="1:7" ht="15" customHeight="1">
      <c r="A71" s="28" t="s">
        <v>65</v>
      </c>
      <c r="B71" s="42"/>
      <c r="C71" s="28"/>
      <c r="D71" s="28"/>
      <c r="E71" s="28"/>
      <c r="F71" s="28"/>
      <c r="G71" s="28"/>
    </row>
    <row r="72" spans="1:7" ht="15" customHeight="1">
      <c r="A72" s="28" t="s">
        <v>66</v>
      </c>
      <c r="B72" s="42"/>
      <c r="C72" s="28"/>
      <c r="D72" s="28"/>
      <c r="E72" s="28"/>
      <c r="F72" s="28"/>
      <c r="G72" s="28"/>
    </row>
    <row r="73" spans="1:7" ht="15" customHeight="1">
      <c r="A73" s="28" t="s">
        <v>67</v>
      </c>
      <c r="B73" s="42"/>
      <c r="C73" s="28"/>
      <c r="D73" s="28"/>
      <c r="E73" s="28"/>
      <c r="F73" s="28"/>
      <c r="G73" s="28"/>
    </row>
    <row r="74" spans="1:7" ht="15" customHeight="1">
      <c r="A74" s="28" t="s">
        <v>179</v>
      </c>
      <c r="B74" s="42"/>
      <c r="C74" s="28"/>
      <c r="D74" s="28"/>
      <c r="E74" s="28"/>
      <c r="F74" s="28"/>
      <c r="G74" s="28"/>
    </row>
    <row r="75" spans="1:7" ht="15" customHeight="1">
      <c r="A75" s="28" t="s">
        <v>68</v>
      </c>
      <c r="B75" s="42"/>
      <c r="C75" s="28"/>
      <c r="D75" s="28"/>
      <c r="E75" s="28"/>
      <c r="F75" s="28"/>
      <c r="G75" s="28"/>
    </row>
    <row r="76" spans="1:7" ht="15" customHeight="1">
      <c r="A76" s="28" t="s">
        <v>180</v>
      </c>
      <c r="B76" s="42"/>
      <c r="C76" s="28"/>
      <c r="D76" s="28"/>
      <c r="E76" s="28"/>
      <c r="F76" s="28"/>
      <c r="G76" s="28"/>
    </row>
    <row r="77" spans="1:7" ht="15" customHeight="1">
      <c r="A77" s="28" t="s">
        <v>69</v>
      </c>
      <c r="B77" s="42"/>
      <c r="C77" s="28"/>
      <c r="D77" s="28"/>
      <c r="E77" s="28"/>
      <c r="F77" s="28"/>
      <c r="G77" s="28"/>
    </row>
    <row r="78" spans="1:7" ht="15" customHeight="1">
      <c r="A78" s="28" t="s">
        <v>70</v>
      </c>
      <c r="B78" s="42"/>
      <c r="C78" s="28"/>
      <c r="D78" s="28"/>
      <c r="E78" s="28"/>
      <c r="F78" s="28"/>
      <c r="G78" s="28"/>
    </row>
    <row r="79" spans="1:7" ht="15" customHeight="1">
      <c r="A79" s="28" t="s">
        <v>71</v>
      </c>
      <c r="B79" s="42"/>
      <c r="C79" s="28"/>
      <c r="D79" s="28"/>
      <c r="E79" s="28"/>
      <c r="F79" s="28"/>
      <c r="G79" s="28"/>
    </row>
  </sheetData>
  <mergeCells count="147">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7:C37"/>
    <mergeCell ref="F37:H37"/>
    <mergeCell ref="I37:K37"/>
    <mergeCell ref="L37:N37"/>
    <mergeCell ref="O37:Q37"/>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X39:Z39"/>
    <mergeCell ref="AA39:AC39"/>
    <mergeCell ref="AD39:AF39"/>
    <mergeCell ref="AG39:AI39"/>
    <mergeCell ref="AJ39:AK39"/>
    <mergeCell ref="AD38:AF38"/>
    <mergeCell ref="AG38:AI38"/>
    <mergeCell ref="AJ38:AK38"/>
    <mergeCell ref="C47:D47"/>
    <mergeCell ref="E47:H47"/>
    <mergeCell ref="I47:N47"/>
    <mergeCell ref="O47:T47"/>
    <mergeCell ref="U47:Z47"/>
    <mergeCell ref="AA47:AF47"/>
    <mergeCell ref="A43:B43"/>
    <mergeCell ref="C43:D43"/>
    <mergeCell ref="E43:H43"/>
    <mergeCell ref="I43:N43"/>
    <mergeCell ref="A44:B44"/>
    <mergeCell ref="C44:D44"/>
    <mergeCell ref="E44:H44"/>
    <mergeCell ref="I44:N44"/>
    <mergeCell ref="AG47:AK47"/>
    <mergeCell ref="AL47:AM47"/>
    <mergeCell ref="F48:H48"/>
    <mergeCell ref="I48:K48"/>
    <mergeCell ref="L48:N48"/>
    <mergeCell ref="O48:Q48"/>
    <mergeCell ref="R48:T48"/>
    <mergeCell ref="U48:W48"/>
    <mergeCell ref="X48:Z48"/>
    <mergeCell ref="AA48:AC48"/>
    <mergeCell ref="F50:H50"/>
    <mergeCell ref="I50:K50"/>
    <mergeCell ref="L50:N50"/>
    <mergeCell ref="O50:Q50"/>
    <mergeCell ref="R50:T50"/>
    <mergeCell ref="U50:W50"/>
    <mergeCell ref="AD48:AF48"/>
    <mergeCell ref="AG48:AI48"/>
    <mergeCell ref="AJ48:AK48"/>
    <mergeCell ref="F49:H49"/>
    <mergeCell ref="I49:K49"/>
    <mergeCell ref="L49:N49"/>
    <mergeCell ref="O49:Q49"/>
    <mergeCell ref="R49:T49"/>
    <mergeCell ref="U49:W49"/>
    <mergeCell ref="X49:Z49"/>
    <mergeCell ref="C63:E63"/>
    <mergeCell ref="C64:E64"/>
    <mergeCell ref="A34:AM35"/>
    <mergeCell ref="AO36:AU47"/>
    <mergeCell ref="AA51:AF51"/>
    <mergeCell ref="AG51:AK51"/>
    <mergeCell ref="AL51:AM51"/>
    <mergeCell ref="C60:E60"/>
    <mergeCell ref="C61:E61"/>
    <mergeCell ref="C62:E62"/>
    <mergeCell ref="X50:Z50"/>
    <mergeCell ref="AA50:AC50"/>
    <mergeCell ref="AD50:AF50"/>
    <mergeCell ref="AG50:AI50"/>
    <mergeCell ref="AJ50:AK50"/>
    <mergeCell ref="C51:D51"/>
    <mergeCell ref="E51:H51"/>
    <mergeCell ref="I51:N51"/>
    <mergeCell ref="O51:T51"/>
    <mergeCell ref="U51:Z51"/>
    <mergeCell ref="AA49:AC49"/>
    <mergeCell ref="AD49:AF49"/>
    <mergeCell ref="AG49:AI49"/>
    <mergeCell ref="AJ49:AK49"/>
  </mergeCells>
  <phoneticPr fontId="4"/>
  <dataValidations count="6">
    <dataValidation type="list" allowBlank="1" showInputMessage="1" showErrorMessage="1" sqref="B11:B30" xr:uid="{4CA8F98E-CA99-4CD9-B1DD-D783D70AA04C}">
      <formula1>"管理者,サービス管理責任者,就労支援員,職業指導員,生活支援員"</formula1>
    </dataValidation>
    <dataValidation type="list" allowBlank="1" showInputMessage="1" showErrorMessage="1" sqref="AK3:AN3" xr:uid="{DCCA96B0-48EE-4F3E-A882-044F11C4A05A}">
      <formula1>"４週,歴月"</formula1>
    </dataValidation>
    <dataValidation type="list" allowBlank="1" showInputMessage="1" showErrorMessage="1" sqref="AK4:AN4" xr:uid="{E0BE9AD6-F591-425E-8A3F-38C5715A6FB1}">
      <formula1>"予定,実績"</formula1>
    </dataValidation>
    <dataValidation type="list" allowBlank="1" showInputMessage="1" showErrorMessage="1" sqref="C11:C30" xr:uid="{C915C546-F5E5-478A-A208-2C24FCFD6597}">
      <formula1>"A,B,C,D"</formula1>
    </dataValidation>
    <dataValidation operator="greaterThanOrEqual" allowBlank="1" showInputMessage="1" showErrorMessage="1" sqref="I45 AJ38:AJ39 AL38 L40:L41 L45 I40:I41" xr:uid="{BB682E4D-9028-4EA8-8F0C-8591721EE829}"/>
    <dataValidation type="whole" operator="greaterThanOrEqual" allowBlank="1" showInputMessage="1" showErrorMessage="1" sqref="I38:I39 D38:F39 AG38:AG39 AD38:AD39 AA38:AA39 X38:X39 U38:U39 R38:R39 O38:O39 L38:L39" xr:uid="{40E41B11-0222-4426-BD70-F76EFB1906AF}">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77" fitToWidth="0" fitToHeight="0" orientation="landscape" r:id="rId1"/>
  <headerFooter alignWithMargins="0">
    <oddHeader>&amp;L&amp;"ＭＳ ゴシック,標準"&amp;10（参考様式）</oddHeader>
  </headerFooter>
  <rowBreaks count="1" manualBreakCount="1">
    <brk id="35"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04E0E-7120-4295-8EFE-0AD98E94EDB3}">
  <dimension ref="A1:AV79"/>
  <sheetViews>
    <sheetView showGridLines="0" view="pageBreakPreview" zoomScaleNormal="100" zoomScaleSheetLayoutView="100" workbookViewId="0">
      <selection activeCell="X43" sqref="X43"/>
    </sheetView>
  </sheetViews>
  <sheetFormatPr defaultColWidth="8.25" defaultRowHeight="21" customHeight="1"/>
  <cols>
    <col min="1" max="1" width="2.625" style="8" customWidth="1"/>
    <col min="2" max="2" width="14.25" style="2" customWidth="1"/>
    <col min="3" max="3" width="6.625" style="8" customWidth="1"/>
    <col min="4" max="5" width="7.625" style="8" customWidth="1"/>
    <col min="6" max="36" width="2.625" style="8" customWidth="1"/>
    <col min="37" max="37" width="6.625" style="8" customWidth="1"/>
    <col min="38" max="39" width="7.625" style="8" customWidth="1"/>
    <col min="40" max="40" width="5.625" style="8" customWidth="1"/>
    <col min="41" max="16384" width="8.25" style="8"/>
  </cols>
  <sheetData>
    <row r="1" spans="1:41" ht="20.100000000000001" customHeight="1">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133" t="s">
        <v>72</v>
      </c>
      <c r="AL1" s="133"/>
      <c r="AM1" s="133"/>
      <c r="AN1" s="133"/>
    </row>
    <row r="2" spans="1:41" ht="18" customHeight="1">
      <c r="A2" s="89" t="s">
        <v>78</v>
      </c>
      <c r="B2" s="9"/>
      <c r="C2" s="9"/>
      <c r="D2" s="9"/>
      <c r="E2" s="9"/>
      <c r="F2" s="9"/>
      <c r="G2" s="9"/>
      <c r="H2" s="9"/>
      <c r="I2" s="9"/>
      <c r="J2" s="9"/>
      <c r="K2" s="9"/>
      <c r="L2" s="9"/>
      <c r="M2" s="134">
        <v>2024</v>
      </c>
      <c r="N2" s="134"/>
      <c r="O2" s="134"/>
      <c r="P2" s="134"/>
      <c r="Q2" s="135" t="s">
        <v>3</v>
      </c>
      <c r="R2" s="135"/>
      <c r="S2" s="134"/>
      <c r="T2" s="134"/>
      <c r="U2" s="135" t="s">
        <v>4</v>
      </c>
      <c r="V2" s="135"/>
      <c r="W2" s="9"/>
      <c r="X2" s="9"/>
      <c r="Y2" s="9"/>
      <c r="Z2" s="5"/>
      <c r="AA2" s="5"/>
      <c r="AC2" s="7"/>
      <c r="AD2" s="9"/>
      <c r="AE2" s="9"/>
      <c r="AF2" s="9"/>
      <c r="AG2" s="9"/>
      <c r="AH2" s="9"/>
      <c r="AI2" s="7" t="s">
        <v>5</v>
      </c>
      <c r="AJ2" s="7"/>
      <c r="AK2" s="136"/>
      <c r="AL2" s="136"/>
      <c r="AM2" s="136"/>
      <c r="AN2" s="136"/>
      <c r="AO2" s="91" t="s">
        <v>161</v>
      </c>
    </row>
    <row r="3" spans="1:41" ht="18" customHeight="1">
      <c r="A3" s="10"/>
      <c r="B3" s="10"/>
      <c r="C3" s="10"/>
      <c r="D3" s="10"/>
      <c r="E3" s="10"/>
      <c r="F3" s="10"/>
      <c r="G3" s="10"/>
      <c r="H3" s="10"/>
      <c r="I3" s="10"/>
      <c r="J3" s="10"/>
      <c r="K3" s="10"/>
      <c r="L3" s="10"/>
      <c r="M3" s="90" t="s">
        <v>160</v>
      </c>
      <c r="N3" s="10"/>
      <c r="O3" s="10"/>
      <c r="P3" s="10"/>
      <c r="Q3" s="10"/>
      <c r="R3" s="10"/>
      <c r="S3" s="10"/>
      <c r="T3" s="10"/>
      <c r="U3" s="10"/>
      <c r="V3" s="10"/>
      <c r="W3" s="10"/>
      <c r="Y3" s="11"/>
      <c r="Z3" s="11"/>
      <c r="AA3" s="11"/>
      <c r="AB3" s="5"/>
      <c r="AC3" s="11"/>
      <c r="AD3" s="11"/>
      <c r="AE3" s="11"/>
      <c r="AF3" s="11"/>
      <c r="AG3" s="11"/>
      <c r="AH3" s="11"/>
      <c r="AI3" s="12" t="s">
        <v>6</v>
      </c>
      <c r="AJ3" s="7"/>
      <c r="AK3" s="137"/>
      <c r="AL3" s="137"/>
      <c r="AM3" s="137"/>
      <c r="AN3" s="137"/>
      <c r="AO3" s="91" t="s">
        <v>162</v>
      </c>
    </row>
    <row r="4" spans="1:41" ht="18" customHeight="1">
      <c r="A4" s="10"/>
      <c r="B4" s="10"/>
      <c r="C4" s="10"/>
      <c r="D4" s="10"/>
      <c r="E4" s="10"/>
      <c r="F4" s="10"/>
      <c r="G4" s="10"/>
      <c r="H4" s="10"/>
      <c r="I4" s="10"/>
      <c r="J4" s="10"/>
      <c r="K4" s="10"/>
      <c r="L4" s="10"/>
      <c r="M4" s="10"/>
      <c r="N4" s="10"/>
      <c r="O4" s="10"/>
      <c r="P4" s="10"/>
      <c r="Q4" s="10"/>
      <c r="R4" s="10"/>
      <c r="S4" s="10"/>
      <c r="T4" s="10"/>
      <c r="U4" s="10"/>
      <c r="V4" s="10"/>
      <c r="W4" s="10"/>
      <c r="Y4" s="11"/>
      <c r="Z4" s="11"/>
      <c r="AA4" s="11"/>
      <c r="AB4" s="5"/>
      <c r="AC4" s="11"/>
      <c r="AD4" s="11"/>
      <c r="AE4" s="11"/>
      <c r="AF4" s="11"/>
      <c r="AG4" s="11"/>
      <c r="AH4" s="11"/>
      <c r="AI4" s="12" t="s">
        <v>7</v>
      </c>
      <c r="AJ4" s="7"/>
      <c r="AK4" s="137"/>
      <c r="AL4" s="137"/>
      <c r="AM4" s="137"/>
      <c r="AN4" s="137"/>
      <c r="AO4" s="91" t="s">
        <v>163</v>
      </c>
    </row>
    <row r="5" spans="1:41" ht="18" customHeight="1">
      <c r="A5" s="10"/>
      <c r="B5" s="10"/>
      <c r="C5" s="10"/>
      <c r="D5" s="10"/>
      <c r="E5" s="10"/>
      <c r="F5" s="10"/>
      <c r="G5" s="10"/>
      <c r="H5" s="10"/>
      <c r="I5" s="10"/>
      <c r="J5" s="10"/>
      <c r="K5" s="10"/>
      <c r="L5" s="10"/>
      <c r="M5" s="10"/>
      <c r="N5" s="10"/>
      <c r="O5" s="10"/>
      <c r="P5" s="10"/>
      <c r="Q5" s="10"/>
      <c r="R5" s="10"/>
      <c r="S5" s="10"/>
      <c r="U5" s="10"/>
      <c r="V5" s="10"/>
      <c r="W5" s="10"/>
      <c r="Y5" s="11"/>
      <c r="Z5" s="11"/>
      <c r="AA5" s="11"/>
      <c r="AB5" s="5"/>
      <c r="AC5" s="11"/>
      <c r="AD5" s="11"/>
      <c r="AE5" s="11"/>
      <c r="AF5" s="11"/>
      <c r="AG5" s="12" t="s">
        <v>8</v>
      </c>
      <c r="AH5" s="138"/>
      <c r="AI5" s="138"/>
      <c r="AJ5" s="138"/>
      <c r="AK5" s="11" t="s">
        <v>9</v>
      </c>
      <c r="AL5" s="13"/>
      <c r="AM5" s="11" t="s">
        <v>10</v>
      </c>
      <c r="AN5" s="5"/>
    </row>
    <row r="6" spans="1:41" ht="9.9499999999999993" customHeight="1">
      <c r="A6" s="5"/>
      <c r="B6" s="14"/>
      <c r="C6" s="14"/>
      <c r="D6" s="14"/>
      <c r="E6" s="14"/>
      <c r="F6" s="14"/>
      <c r="G6" s="14"/>
      <c r="H6" s="14"/>
      <c r="I6" s="14"/>
      <c r="J6" s="14"/>
      <c r="K6" s="14"/>
      <c r="L6" s="14"/>
      <c r="M6" s="14"/>
      <c r="N6" s="14"/>
      <c r="O6" s="14"/>
      <c r="P6" s="14"/>
      <c r="Q6" s="14"/>
      <c r="R6" s="14"/>
      <c r="S6" s="14"/>
      <c r="T6" s="14"/>
      <c r="U6" s="14"/>
      <c r="V6" s="14"/>
      <c r="W6" s="14"/>
      <c r="X6" s="9"/>
      <c r="Y6" s="9"/>
      <c r="Z6" s="9"/>
      <c r="AA6" s="9"/>
      <c r="AB6" s="9"/>
      <c r="AC6" s="9"/>
      <c r="AD6" s="9"/>
      <c r="AE6" s="9"/>
      <c r="AF6" s="9"/>
      <c r="AG6" s="9"/>
      <c r="AH6" s="9"/>
      <c r="AI6" s="9"/>
      <c r="AJ6" s="9"/>
      <c r="AK6" s="9"/>
      <c r="AL6" s="9"/>
      <c r="AM6" s="5"/>
      <c r="AN6" s="5"/>
    </row>
    <row r="7" spans="1:41" ht="15" customHeight="1">
      <c r="A7" s="126" t="s">
        <v>11</v>
      </c>
      <c r="B7" s="116" t="s">
        <v>12</v>
      </c>
      <c r="C7" s="128" t="s">
        <v>13</v>
      </c>
      <c r="D7" s="116" t="s">
        <v>14</v>
      </c>
      <c r="E7" s="108" t="s">
        <v>15</v>
      </c>
      <c r="F7" s="131" t="s">
        <v>16</v>
      </c>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2" t="s">
        <v>17</v>
      </c>
      <c r="AL7" s="117" t="s">
        <v>18</v>
      </c>
      <c r="AM7" s="127" t="s">
        <v>19</v>
      </c>
      <c r="AN7" s="127"/>
    </row>
    <row r="8" spans="1:41" ht="15" customHeight="1">
      <c r="A8" s="126"/>
      <c r="B8" s="116"/>
      <c r="C8" s="129"/>
      <c r="D8" s="116"/>
      <c r="E8" s="108"/>
      <c r="F8" s="116" t="s">
        <v>20</v>
      </c>
      <c r="G8" s="116"/>
      <c r="H8" s="116"/>
      <c r="I8" s="116"/>
      <c r="J8" s="116"/>
      <c r="K8" s="116"/>
      <c r="L8" s="116"/>
      <c r="M8" s="116" t="s">
        <v>21</v>
      </c>
      <c r="N8" s="116"/>
      <c r="O8" s="116"/>
      <c r="P8" s="116"/>
      <c r="Q8" s="116"/>
      <c r="R8" s="116"/>
      <c r="S8" s="116"/>
      <c r="T8" s="116" t="s">
        <v>22</v>
      </c>
      <c r="U8" s="116"/>
      <c r="V8" s="116"/>
      <c r="W8" s="116"/>
      <c r="X8" s="116"/>
      <c r="Y8" s="116"/>
      <c r="Z8" s="116"/>
      <c r="AA8" s="116" t="s">
        <v>23</v>
      </c>
      <c r="AB8" s="116"/>
      <c r="AC8" s="116"/>
      <c r="AD8" s="116"/>
      <c r="AE8" s="116"/>
      <c r="AF8" s="116"/>
      <c r="AG8" s="116"/>
      <c r="AH8" s="116" t="s">
        <v>24</v>
      </c>
      <c r="AI8" s="116"/>
      <c r="AJ8" s="116"/>
      <c r="AK8" s="132"/>
      <c r="AL8" s="117"/>
      <c r="AM8" s="127"/>
      <c r="AN8" s="127"/>
    </row>
    <row r="9" spans="1:41" ht="15" customHeight="1">
      <c r="A9" s="126"/>
      <c r="B9" s="116"/>
      <c r="C9" s="129"/>
      <c r="D9" s="116"/>
      <c r="E9" s="108"/>
      <c r="F9" s="15">
        <f>DATE($M$2,$S$2,1)</f>
        <v>45261</v>
      </c>
      <c r="G9" s="15">
        <f>DATE($M$2,$S$2,2)</f>
        <v>45262</v>
      </c>
      <c r="H9" s="15">
        <f>DATE($M$2,$S$2,3)</f>
        <v>45263</v>
      </c>
      <c r="I9" s="15">
        <f>DATE($M$2,$S$2,4)</f>
        <v>45264</v>
      </c>
      <c r="J9" s="15">
        <f>DATE($M$2,$S$2,5)</f>
        <v>45265</v>
      </c>
      <c r="K9" s="15">
        <f>DATE($M$2,$S$2,6)</f>
        <v>45266</v>
      </c>
      <c r="L9" s="15">
        <f>DATE($M$2,$S$2,7)</f>
        <v>45267</v>
      </c>
      <c r="M9" s="15">
        <f>DATE($M$2,$S$2,8)</f>
        <v>45268</v>
      </c>
      <c r="N9" s="15">
        <f>DATE($M$2,$S$2,9)</f>
        <v>45269</v>
      </c>
      <c r="O9" s="15">
        <f>DATE($M$2,$S$2,10)</f>
        <v>45270</v>
      </c>
      <c r="P9" s="15">
        <f>DATE($M$2,$S$2,11)</f>
        <v>45271</v>
      </c>
      <c r="Q9" s="15">
        <f>DATE($M$2,$S$2,12)</f>
        <v>45272</v>
      </c>
      <c r="R9" s="15">
        <f>DATE($M$2,$S$2,13)</f>
        <v>45273</v>
      </c>
      <c r="S9" s="15">
        <f>DATE($M$2,$S$2,14)</f>
        <v>45274</v>
      </c>
      <c r="T9" s="15">
        <f>DATE($M$2,$S$2,15)</f>
        <v>45275</v>
      </c>
      <c r="U9" s="15">
        <f>DATE($M$2,$S$2,16)</f>
        <v>45276</v>
      </c>
      <c r="V9" s="15">
        <f>DATE($M$2,$S$2,17)</f>
        <v>45277</v>
      </c>
      <c r="W9" s="15">
        <f>DATE($M$2,$S$2,18)</f>
        <v>45278</v>
      </c>
      <c r="X9" s="15">
        <f>DATE($M$2,$S$2,19)</f>
        <v>45279</v>
      </c>
      <c r="Y9" s="15">
        <f>DATE($M$2,$S$2,20)</f>
        <v>45280</v>
      </c>
      <c r="Z9" s="15">
        <f>DATE($M$2,$S$2,21)</f>
        <v>45281</v>
      </c>
      <c r="AA9" s="15">
        <f>DATE($M$2,$S$2,22)</f>
        <v>45282</v>
      </c>
      <c r="AB9" s="15">
        <f>DATE($M$2,$S$2,23)</f>
        <v>45283</v>
      </c>
      <c r="AC9" s="15">
        <f>DATE($M$2,$S$2,24)</f>
        <v>45284</v>
      </c>
      <c r="AD9" s="15">
        <f>DATE($M$2,$S$2,25)</f>
        <v>45285</v>
      </c>
      <c r="AE9" s="15">
        <f>DATE($M$2,$S$2,26)</f>
        <v>45286</v>
      </c>
      <c r="AF9" s="15">
        <f>DATE($M$2,$S$2,27)</f>
        <v>45287</v>
      </c>
      <c r="AG9" s="15">
        <f>DATE($M$2,$S$2,28)</f>
        <v>45288</v>
      </c>
      <c r="AH9" s="15">
        <f>IF(DAY(EOMONTH(F9,0))&lt;29,"",DATE($M$2,$S$2,29))</f>
        <v>45289</v>
      </c>
      <c r="AI9" s="15">
        <f>IF(DAY(EOMONTH(F9,0))&lt;30,"",DATE($M$2,$S$2,30))</f>
        <v>45290</v>
      </c>
      <c r="AJ9" s="15">
        <f>IF(DAY(EOMONTH(F9,0))&lt;31,"",DATE($M$2,$S$2,31))</f>
        <v>45291</v>
      </c>
      <c r="AK9" s="132"/>
      <c r="AL9" s="117"/>
      <c r="AM9" s="127"/>
      <c r="AN9" s="127"/>
    </row>
    <row r="10" spans="1:41" ht="15" customHeight="1">
      <c r="A10" s="126"/>
      <c r="B10" s="116"/>
      <c r="C10" s="130"/>
      <c r="D10" s="116"/>
      <c r="E10" s="108"/>
      <c r="F10" s="16">
        <f>DATE($M$2,$S$2,1)</f>
        <v>45261</v>
      </c>
      <c r="G10" s="16">
        <f>DATE($M$2,$S$2,2)</f>
        <v>45262</v>
      </c>
      <c r="H10" s="16">
        <f>DATE($M$2,$S$2,3)</f>
        <v>45263</v>
      </c>
      <c r="I10" s="16">
        <f>DATE($M$2,$S$2,4)</f>
        <v>45264</v>
      </c>
      <c r="J10" s="16">
        <f>DATE($M$2,$S$2,5)</f>
        <v>45265</v>
      </c>
      <c r="K10" s="16">
        <f>DATE($M$2,$S$2,6)</f>
        <v>45266</v>
      </c>
      <c r="L10" s="16">
        <f>DATE($M$2,$S$2,7)</f>
        <v>45267</v>
      </c>
      <c r="M10" s="16">
        <f>DATE($M$2,$S$2,8)</f>
        <v>45268</v>
      </c>
      <c r="N10" s="16">
        <f>DATE($M$2,$S$2,9)</f>
        <v>45269</v>
      </c>
      <c r="O10" s="16">
        <f>DATE($M$2,$S$2,10)</f>
        <v>45270</v>
      </c>
      <c r="P10" s="16">
        <f>DATE($M$2,$S$2,11)</f>
        <v>45271</v>
      </c>
      <c r="Q10" s="16">
        <f>DATE($M$2,$S$2,12)</f>
        <v>45272</v>
      </c>
      <c r="R10" s="16">
        <f>DATE($M$2,$S$2,13)</f>
        <v>45273</v>
      </c>
      <c r="S10" s="16">
        <f>DATE($M$2,$S$2,14)</f>
        <v>45274</v>
      </c>
      <c r="T10" s="16">
        <f>DATE($M$2,$S$2,15)</f>
        <v>45275</v>
      </c>
      <c r="U10" s="16">
        <f>DATE($M$2,$S$2,16)</f>
        <v>45276</v>
      </c>
      <c r="V10" s="16">
        <f>DATE($M$2,$S$2,17)</f>
        <v>45277</v>
      </c>
      <c r="W10" s="16">
        <f>DATE($M$2,$S$2,18)</f>
        <v>45278</v>
      </c>
      <c r="X10" s="16">
        <f>DATE($M$2,$S$2,19)</f>
        <v>45279</v>
      </c>
      <c r="Y10" s="16">
        <f>DATE($M$2,$S$2,20)</f>
        <v>45280</v>
      </c>
      <c r="Z10" s="16">
        <f>DATE($M$2,$S$2,21)</f>
        <v>45281</v>
      </c>
      <c r="AA10" s="16">
        <f>DATE($M$2,$S$2,22)</f>
        <v>45282</v>
      </c>
      <c r="AB10" s="16">
        <f>DATE($M$2,$S$2,23)</f>
        <v>45283</v>
      </c>
      <c r="AC10" s="16">
        <f>DATE($M$2,$S$2,24)</f>
        <v>45284</v>
      </c>
      <c r="AD10" s="16">
        <f>DATE($M$2,$S$2,25)</f>
        <v>45285</v>
      </c>
      <c r="AE10" s="16">
        <f>DATE($M$2,$S$2,26)</f>
        <v>45286</v>
      </c>
      <c r="AF10" s="16">
        <f>DATE($M$2,$S$2,27)</f>
        <v>45287</v>
      </c>
      <c r="AG10" s="16">
        <f>DATE($M$2,$S$2,28)</f>
        <v>45288</v>
      </c>
      <c r="AH10" s="16">
        <f>IF(DAY(EOMONTH(F10,0))&lt;29,"",DATE($M$2,$S$2,29))</f>
        <v>45289</v>
      </c>
      <c r="AI10" s="16">
        <f>IF(DAY(EOMONTH(F10,0))&lt;30,"",DATE($M$2,$S$2,30))</f>
        <v>45290</v>
      </c>
      <c r="AJ10" s="16">
        <f>IF(DAY(EOMONTH(F10,0))&lt;31,"",DATE($M$2,$S$2,31))</f>
        <v>45291</v>
      </c>
      <c r="AK10" s="132"/>
      <c r="AL10" s="117"/>
      <c r="AM10" s="127"/>
      <c r="AN10" s="127"/>
    </row>
    <row r="11" spans="1:41" ht="18" customHeight="1">
      <c r="A11" s="17">
        <v>1</v>
      </c>
      <c r="B11" s="18" t="s">
        <v>165</v>
      </c>
      <c r="C11" s="19" t="s">
        <v>26</v>
      </c>
      <c r="D11" s="20"/>
      <c r="E11" s="21" t="s">
        <v>166</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3">
        <f t="shared" ref="AK11:AK30" si="0">IF($AK$3="４週",SUM(F11:AG11),SUM(F11:AJ11))</f>
        <v>0</v>
      </c>
      <c r="AL11" s="24">
        <f>IF($AK$3="４週",AK11/4,AK11/(DAY(EOMONTH($F$9,0))/7))</f>
        <v>0</v>
      </c>
      <c r="AM11" s="125"/>
      <c r="AN11" s="125"/>
      <c r="AO11" s="91" t="s">
        <v>170</v>
      </c>
    </row>
    <row r="12" spans="1:41" ht="18" customHeight="1">
      <c r="A12" s="17">
        <v>2</v>
      </c>
      <c r="B12" s="18" t="s">
        <v>173</v>
      </c>
      <c r="C12" s="19" t="s">
        <v>27</v>
      </c>
      <c r="D12" s="20"/>
      <c r="E12" s="21" t="s">
        <v>167</v>
      </c>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3">
        <f>IF($AK$3="４週",SUM(F12:AG12),SUM(F12:AJ12))</f>
        <v>0</v>
      </c>
      <c r="AL12" s="24">
        <f t="shared" ref="AL12:AL30" si="1">IF($AK$3="４週",AK12/4,AK12/(DAY(EOMONTH($F$9,0))/7))</f>
        <v>0</v>
      </c>
      <c r="AM12" s="125"/>
      <c r="AN12" s="125"/>
      <c r="AO12" s="91" t="s">
        <v>171</v>
      </c>
    </row>
    <row r="13" spans="1:41" ht="18" customHeight="1">
      <c r="A13" s="17">
        <v>3</v>
      </c>
      <c r="B13" s="18" t="s">
        <v>181</v>
      </c>
      <c r="C13" s="19" t="s">
        <v>28</v>
      </c>
      <c r="D13" s="20"/>
      <c r="E13" s="21" t="s">
        <v>168</v>
      </c>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3">
        <f t="shared" si="0"/>
        <v>0</v>
      </c>
      <c r="AL13" s="24">
        <f t="shared" si="1"/>
        <v>0</v>
      </c>
      <c r="AM13" s="125"/>
      <c r="AN13" s="125"/>
    </row>
    <row r="14" spans="1:41" ht="18" customHeight="1">
      <c r="A14" s="17">
        <v>4</v>
      </c>
      <c r="B14" s="18" t="s">
        <v>182</v>
      </c>
      <c r="C14" s="19" t="s">
        <v>29</v>
      </c>
      <c r="D14" s="20"/>
      <c r="E14" s="21" t="s">
        <v>169</v>
      </c>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3">
        <f t="shared" si="0"/>
        <v>0</v>
      </c>
      <c r="AL14" s="24">
        <f t="shared" si="1"/>
        <v>0</v>
      </c>
      <c r="AM14" s="125"/>
      <c r="AN14" s="125"/>
    </row>
    <row r="15" spans="1:41" ht="18" customHeight="1">
      <c r="A15" s="17">
        <v>5</v>
      </c>
      <c r="B15" s="18"/>
      <c r="C15" s="19"/>
      <c r="D15" s="20"/>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3">
        <f t="shared" si="0"/>
        <v>0</v>
      </c>
      <c r="AL15" s="24">
        <f t="shared" si="1"/>
        <v>0</v>
      </c>
      <c r="AM15" s="125"/>
      <c r="AN15" s="125"/>
    </row>
    <row r="16" spans="1:41" ht="18" customHeight="1">
      <c r="A16" s="17">
        <v>6</v>
      </c>
      <c r="B16" s="18"/>
      <c r="C16" s="19"/>
      <c r="D16" s="20"/>
      <c r="E16" s="21"/>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3">
        <f t="shared" si="0"/>
        <v>0</v>
      </c>
      <c r="AL16" s="24">
        <f t="shared" si="1"/>
        <v>0</v>
      </c>
      <c r="AM16" s="125"/>
      <c r="AN16" s="125"/>
    </row>
    <row r="17" spans="1:40" ht="18" customHeight="1">
      <c r="A17" s="17">
        <v>7</v>
      </c>
      <c r="B17" s="18"/>
      <c r="C17" s="19"/>
      <c r="D17" s="20"/>
      <c r="E17" s="21"/>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3">
        <f t="shared" si="0"/>
        <v>0</v>
      </c>
      <c r="AL17" s="24">
        <f t="shared" si="1"/>
        <v>0</v>
      </c>
      <c r="AM17" s="125"/>
      <c r="AN17" s="125"/>
    </row>
    <row r="18" spans="1:40" ht="18" customHeight="1">
      <c r="A18" s="17">
        <v>8</v>
      </c>
      <c r="B18" s="18"/>
      <c r="C18" s="19"/>
      <c r="D18" s="20"/>
      <c r="E18" s="21"/>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3">
        <f t="shared" si="0"/>
        <v>0</v>
      </c>
      <c r="AL18" s="24">
        <f t="shared" si="1"/>
        <v>0</v>
      </c>
      <c r="AM18" s="125"/>
      <c r="AN18" s="125"/>
    </row>
    <row r="19" spans="1:40" ht="18" customHeight="1">
      <c r="A19" s="17">
        <v>9</v>
      </c>
      <c r="B19" s="18"/>
      <c r="C19" s="19"/>
      <c r="D19" s="20"/>
      <c r="E19" s="21"/>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3">
        <f t="shared" si="0"/>
        <v>0</v>
      </c>
      <c r="AL19" s="24">
        <f t="shared" si="1"/>
        <v>0</v>
      </c>
      <c r="AM19" s="125"/>
      <c r="AN19" s="125"/>
    </row>
    <row r="20" spans="1:40" ht="18" customHeight="1">
      <c r="A20" s="17">
        <v>10</v>
      </c>
      <c r="B20" s="18"/>
      <c r="C20" s="19"/>
      <c r="D20" s="20"/>
      <c r="E20" s="21"/>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3">
        <f t="shared" si="0"/>
        <v>0</v>
      </c>
      <c r="AL20" s="24">
        <f t="shared" si="1"/>
        <v>0</v>
      </c>
      <c r="AM20" s="125"/>
      <c r="AN20" s="125"/>
    </row>
    <row r="21" spans="1:40" ht="18" customHeight="1">
      <c r="A21" s="17">
        <v>11</v>
      </c>
      <c r="B21" s="18"/>
      <c r="C21" s="19"/>
      <c r="D21" s="20"/>
      <c r="E21" s="21"/>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3">
        <f t="shared" si="0"/>
        <v>0</v>
      </c>
      <c r="AL21" s="24">
        <f t="shared" si="1"/>
        <v>0</v>
      </c>
      <c r="AM21" s="125"/>
      <c r="AN21" s="125"/>
    </row>
    <row r="22" spans="1:40" ht="18" customHeight="1">
      <c r="A22" s="17">
        <v>12</v>
      </c>
      <c r="B22" s="18"/>
      <c r="C22" s="19"/>
      <c r="D22" s="20"/>
      <c r="E22" s="21"/>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3">
        <f t="shared" si="0"/>
        <v>0</v>
      </c>
      <c r="AL22" s="24">
        <f t="shared" si="1"/>
        <v>0</v>
      </c>
      <c r="AM22" s="125"/>
      <c r="AN22" s="125"/>
    </row>
    <row r="23" spans="1:40" ht="18" customHeight="1">
      <c r="A23" s="17">
        <v>13</v>
      </c>
      <c r="B23" s="18"/>
      <c r="C23" s="19"/>
      <c r="D23" s="20"/>
      <c r="E23" s="21"/>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3">
        <f t="shared" si="0"/>
        <v>0</v>
      </c>
      <c r="AL23" s="24">
        <f t="shared" si="1"/>
        <v>0</v>
      </c>
      <c r="AM23" s="125"/>
      <c r="AN23" s="125"/>
    </row>
    <row r="24" spans="1:40" ht="18" customHeight="1">
      <c r="A24" s="17">
        <v>14</v>
      </c>
      <c r="B24" s="18"/>
      <c r="C24" s="19"/>
      <c r="D24" s="20"/>
      <c r="E24" s="21"/>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3">
        <f t="shared" si="0"/>
        <v>0</v>
      </c>
      <c r="AL24" s="24">
        <f t="shared" si="1"/>
        <v>0</v>
      </c>
      <c r="AM24" s="125"/>
      <c r="AN24" s="125"/>
    </row>
    <row r="25" spans="1:40" ht="18" customHeight="1">
      <c r="A25" s="17">
        <v>15</v>
      </c>
      <c r="B25" s="18"/>
      <c r="C25" s="19"/>
      <c r="D25" s="20"/>
      <c r="E25" s="21"/>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3">
        <f t="shared" si="0"/>
        <v>0</v>
      </c>
      <c r="AL25" s="24">
        <f t="shared" si="1"/>
        <v>0</v>
      </c>
      <c r="AM25" s="125"/>
      <c r="AN25" s="125"/>
    </row>
    <row r="26" spans="1:40" ht="18" customHeight="1">
      <c r="A26" s="17">
        <v>16</v>
      </c>
      <c r="B26" s="18"/>
      <c r="C26" s="19"/>
      <c r="D26" s="20"/>
      <c r="E26" s="21"/>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3">
        <f t="shared" si="0"/>
        <v>0</v>
      </c>
      <c r="AL26" s="24">
        <f t="shared" si="1"/>
        <v>0</v>
      </c>
      <c r="AM26" s="125"/>
      <c r="AN26" s="125"/>
    </row>
    <row r="27" spans="1:40" ht="18" customHeight="1">
      <c r="A27" s="17">
        <v>17</v>
      </c>
      <c r="B27" s="18"/>
      <c r="C27" s="19"/>
      <c r="D27" s="20"/>
      <c r="E27" s="21"/>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3">
        <f t="shared" si="0"/>
        <v>0</v>
      </c>
      <c r="AL27" s="24">
        <f t="shared" si="1"/>
        <v>0</v>
      </c>
      <c r="AM27" s="125"/>
      <c r="AN27" s="125"/>
    </row>
    <row r="28" spans="1:40" ht="18" customHeight="1">
      <c r="A28" s="17">
        <v>18</v>
      </c>
      <c r="B28" s="18"/>
      <c r="C28" s="19"/>
      <c r="D28" s="20"/>
      <c r="E28" s="21"/>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3">
        <f t="shared" si="0"/>
        <v>0</v>
      </c>
      <c r="AL28" s="24">
        <f t="shared" si="1"/>
        <v>0</v>
      </c>
      <c r="AM28" s="125"/>
      <c r="AN28" s="125"/>
    </row>
    <row r="29" spans="1:40" ht="18" customHeight="1">
      <c r="A29" s="17">
        <v>19</v>
      </c>
      <c r="B29" s="18"/>
      <c r="C29" s="19"/>
      <c r="D29" s="20"/>
      <c r="E29" s="21"/>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3">
        <f t="shared" si="0"/>
        <v>0</v>
      </c>
      <c r="AL29" s="24">
        <f t="shared" si="1"/>
        <v>0</v>
      </c>
      <c r="AM29" s="125"/>
      <c r="AN29" s="125"/>
    </row>
    <row r="30" spans="1:40" ht="18" customHeight="1">
      <c r="A30" s="17">
        <v>20</v>
      </c>
      <c r="B30" s="18"/>
      <c r="C30" s="19"/>
      <c r="D30" s="20"/>
      <c r="E30" s="21"/>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3">
        <f t="shared" si="0"/>
        <v>0</v>
      </c>
      <c r="AL30" s="24">
        <f t="shared" si="1"/>
        <v>0</v>
      </c>
      <c r="AM30" s="125"/>
      <c r="AN30" s="125"/>
    </row>
    <row r="31" spans="1:40" ht="18" customHeight="1">
      <c r="A31" s="108" t="s">
        <v>30</v>
      </c>
      <c r="B31" s="109"/>
      <c r="C31" s="109"/>
      <c r="D31" s="109"/>
      <c r="E31" s="109"/>
      <c r="F31" s="25">
        <f>+SUM(F11:F30)</f>
        <v>0</v>
      </c>
      <c r="G31" s="25">
        <f t="shared" ref="G31:AJ31" si="2">+SUM(G11:G30)</f>
        <v>0</v>
      </c>
      <c r="H31" s="25">
        <f t="shared" si="2"/>
        <v>0</v>
      </c>
      <c r="I31" s="25">
        <f t="shared" si="2"/>
        <v>0</v>
      </c>
      <c r="J31" s="25">
        <f t="shared" si="2"/>
        <v>0</v>
      </c>
      <c r="K31" s="25">
        <f t="shared" si="2"/>
        <v>0</v>
      </c>
      <c r="L31" s="25">
        <f t="shared" si="2"/>
        <v>0</v>
      </c>
      <c r="M31" s="25">
        <f t="shared" si="2"/>
        <v>0</v>
      </c>
      <c r="N31" s="25">
        <f t="shared" si="2"/>
        <v>0</v>
      </c>
      <c r="O31" s="25">
        <f t="shared" si="2"/>
        <v>0</v>
      </c>
      <c r="P31" s="25">
        <f t="shared" si="2"/>
        <v>0</v>
      </c>
      <c r="Q31" s="25">
        <f t="shared" si="2"/>
        <v>0</v>
      </c>
      <c r="R31" s="25">
        <f t="shared" si="2"/>
        <v>0</v>
      </c>
      <c r="S31" s="25">
        <f t="shared" si="2"/>
        <v>0</v>
      </c>
      <c r="T31" s="25">
        <f t="shared" si="2"/>
        <v>0</v>
      </c>
      <c r="U31" s="25">
        <f t="shared" si="2"/>
        <v>0</v>
      </c>
      <c r="V31" s="25">
        <f t="shared" si="2"/>
        <v>0</v>
      </c>
      <c r="W31" s="25">
        <f t="shared" si="2"/>
        <v>0</v>
      </c>
      <c r="X31" s="25">
        <f t="shared" si="2"/>
        <v>0</v>
      </c>
      <c r="Y31" s="25">
        <f t="shared" si="2"/>
        <v>0</v>
      </c>
      <c r="Z31" s="25">
        <f t="shared" si="2"/>
        <v>0</v>
      </c>
      <c r="AA31" s="25">
        <f t="shared" si="2"/>
        <v>0</v>
      </c>
      <c r="AB31" s="25">
        <f t="shared" si="2"/>
        <v>0</v>
      </c>
      <c r="AC31" s="25">
        <f t="shared" si="2"/>
        <v>0</v>
      </c>
      <c r="AD31" s="25">
        <f t="shared" si="2"/>
        <v>0</v>
      </c>
      <c r="AE31" s="25">
        <f t="shared" si="2"/>
        <v>0</v>
      </c>
      <c r="AF31" s="25">
        <f t="shared" si="2"/>
        <v>0</v>
      </c>
      <c r="AG31" s="25">
        <f t="shared" si="2"/>
        <v>0</v>
      </c>
      <c r="AH31" s="25">
        <f t="shared" si="2"/>
        <v>0</v>
      </c>
      <c r="AI31" s="25">
        <f t="shared" si="2"/>
        <v>0</v>
      </c>
      <c r="AJ31" s="25">
        <f t="shared" si="2"/>
        <v>0</v>
      </c>
      <c r="AK31" s="23">
        <f>IF($AK$3="４週",SUM(F31:AG31),SUM(F31:AJ31))</f>
        <v>0</v>
      </c>
      <c r="AL31" s="24">
        <f>IF($AK$3="４週",AK31/4,AK31/(DAY(EOMONTH($F$9,0))/7))</f>
        <v>0</v>
      </c>
      <c r="AM31" s="126"/>
      <c r="AN31" s="126"/>
    </row>
    <row r="32" spans="1:40" ht="18" customHeight="1">
      <c r="A32" s="109" t="s">
        <v>31</v>
      </c>
      <c r="B32" s="109"/>
      <c r="C32" s="109"/>
      <c r="D32" s="109"/>
      <c r="E32" s="110"/>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5"/>
      <c r="AL32" s="27"/>
      <c r="AM32" s="126"/>
      <c r="AN32" s="126"/>
    </row>
    <row r="33" spans="1:48" ht="15" customHeight="1">
      <c r="A33" s="14"/>
      <c r="B33" s="14"/>
      <c r="C33" s="14"/>
      <c r="D33" s="14"/>
      <c r="E33" s="14"/>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14"/>
      <c r="AL33" s="14"/>
      <c r="AM33" s="5"/>
    </row>
    <row r="34" spans="1:48" ht="30" customHeight="1">
      <c r="A34" s="103" t="s">
        <v>184</v>
      </c>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row>
    <row r="35" spans="1:48" ht="30" customHeight="1">
      <c r="A35" s="103"/>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row>
    <row r="36" spans="1:48" ht="21" customHeight="1">
      <c r="A36" s="4" t="s">
        <v>172</v>
      </c>
      <c r="B36" s="14"/>
      <c r="C36" s="14"/>
      <c r="D36" s="14"/>
      <c r="E36" s="14"/>
      <c r="F36" s="14"/>
      <c r="G36" s="28"/>
      <c r="H36" s="28"/>
      <c r="I36" s="28"/>
      <c r="J36" s="28"/>
      <c r="K36" s="28"/>
      <c r="L36" s="28"/>
      <c r="M36" s="28"/>
      <c r="N36" s="28"/>
      <c r="O36" s="28"/>
      <c r="AM36" s="14"/>
      <c r="AN36" s="5"/>
      <c r="AO36" s="104" t="s">
        <v>189</v>
      </c>
      <c r="AP36" s="104"/>
      <c r="AQ36" s="104"/>
      <c r="AR36" s="104"/>
      <c r="AS36" s="104"/>
      <c r="AT36" s="104"/>
      <c r="AU36" s="104"/>
      <c r="AV36" s="98"/>
    </row>
    <row r="37" spans="1:48" ht="24.95" customHeight="1">
      <c r="A37" s="116"/>
      <c r="B37" s="116"/>
      <c r="C37" s="116"/>
      <c r="D37" s="29">
        <v>4</v>
      </c>
      <c r="E37" s="29">
        <v>5</v>
      </c>
      <c r="F37" s="124">
        <v>6</v>
      </c>
      <c r="G37" s="124"/>
      <c r="H37" s="124"/>
      <c r="I37" s="124">
        <v>7</v>
      </c>
      <c r="J37" s="124"/>
      <c r="K37" s="124"/>
      <c r="L37" s="124">
        <v>8</v>
      </c>
      <c r="M37" s="124"/>
      <c r="N37" s="124"/>
      <c r="O37" s="124">
        <v>9</v>
      </c>
      <c r="P37" s="124"/>
      <c r="Q37" s="124"/>
      <c r="R37" s="124">
        <v>10</v>
      </c>
      <c r="S37" s="124"/>
      <c r="T37" s="124"/>
      <c r="U37" s="124">
        <v>11</v>
      </c>
      <c r="V37" s="124"/>
      <c r="W37" s="124"/>
      <c r="X37" s="124">
        <v>12</v>
      </c>
      <c r="Y37" s="124"/>
      <c r="Z37" s="124"/>
      <c r="AA37" s="124">
        <v>1</v>
      </c>
      <c r="AB37" s="124"/>
      <c r="AC37" s="124"/>
      <c r="AD37" s="124">
        <v>2</v>
      </c>
      <c r="AE37" s="124"/>
      <c r="AF37" s="124"/>
      <c r="AG37" s="124">
        <v>3</v>
      </c>
      <c r="AH37" s="124"/>
      <c r="AI37" s="124"/>
      <c r="AJ37" s="116" t="s">
        <v>32</v>
      </c>
      <c r="AK37" s="116"/>
      <c r="AL37" s="30" t="s">
        <v>33</v>
      </c>
      <c r="AM37"/>
      <c r="AN37"/>
      <c r="AO37" s="104"/>
      <c r="AP37" s="104"/>
      <c r="AQ37" s="104"/>
      <c r="AR37" s="104"/>
      <c r="AS37" s="104"/>
      <c r="AT37" s="104"/>
      <c r="AU37" s="104"/>
    </row>
    <row r="38" spans="1:48" ht="18" customHeight="1">
      <c r="A38" s="123" t="s">
        <v>34</v>
      </c>
      <c r="B38" s="123"/>
      <c r="C38" s="123"/>
      <c r="D38" s="22"/>
      <c r="E38" s="22"/>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20">
        <f>SUM(D38:AI38)</f>
        <v>0</v>
      </c>
      <c r="AK38" s="120"/>
      <c r="AL38" s="121" t="e">
        <f>ROUNDUP(AJ38/AJ39,1)</f>
        <v>#DIV/0!</v>
      </c>
      <c r="AM38"/>
      <c r="AN38"/>
      <c r="AO38" s="104"/>
      <c r="AP38" s="104"/>
      <c r="AQ38" s="104"/>
      <c r="AR38" s="104"/>
      <c r="AS38" s="104"/>
      <c r="AT38" s="104"/>
      <c r="AU38" s="104"/>
    </row>
    <row r="39" spans="1:48" ht="18" customHeight="1">
      <c r="A39" s="123" t="s">
        <v>35</v>
      </c>
      <c r="B39" s="123"/>
      <c r="C39" s="123"/>
      <c r="D39" s="22"/>
      <c r="E39" s="22"/>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20">
        <f>+SUM(D39:AI39)</f>
        <v>0</v>
      </c>
      <c r="AK39" s="120"/>
      <c r="AL39" s="122"/>
      <c r="AM39"/>
      <c r="AN39"/>
      <c r="AO39" s="104"/>
      <c r="AP39" s="104"/>
      <c r="AQ39" s="104"/>
      <c r="AR39" s="104"/>
      <c r="AS39" s="104"/>
      <c r="AT39" s="104"/>
      <c r="AU39" s="104"/>
    </row>
    <row r="40" spans="1:48" ht="21" customHeight="1">
      <c r="A40" s="99" t="s">
        <v>185</v>
      </c>
      <c r="B40" s="31"/>
      <c r="C40" s="31"/>
      <c r="D40"/>
      <c r="E40"/>
      <c r="F40"/>
      <c r="G40"/>
      <c r="H40"/>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32"/>
      <c r="AK40" s="28"/>
      <c r="AL40" s="14"/>
      <c r="AM40" s="14"/>
      <c r="AN40" s="5"/>
      <c r="AO40" s="104"/>
      <c r="AP40" s="104"/>
      <c r="AQ40" s="104"/>
      <c r="AR40" s="104"/>
      <c r="AS40" s="104"/>
      <c r="AT40" s="104"/>
      <c r="AU40" s="104"/>
    </row>
    <row r="41" spans="1:48" ht="21" customHeight="1">
      <c r="A41" s="99"/>
      <c r="B41" s="31"/>
      <c r="C41" s="31"/>
      <c r="D41"/>
      <c r="E41"/>
      <c r="F41"/>
      <c r="G41"/>
      <c r="H41"/>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32"/>
      <c r="AK41" s="28"/>
      <c r="AL41" s="14"/>
      <c r="AM41" s="14"/>
      <c r="AN41" s="5"/>
      <c r="AO41" s="104"/>
      <c r="AP41" s="104"/>
      <c r="AQ41" s="104"/>
      <c r="AR41" s="104"/>
      <c r="AS41" s="104"/>
      <c r="AT41" s="104"/>
      <c r="AU41" s="104"/>
    </row>
    <row r="42" spans="1:48" ht="18" customHeight="1">
      <c r="A42" s="4" t="s">
        <v>36</v>
      </c>
      <c r="B42" s="28"/>
      <c r="D42" s="28"/>
      <c r="E42" s="28"/>
      <c r="F42" s="28"/>
      <c r="G42" s="28"/>
      <c r="H42" s="28"/>
      <c r="I42"/>
      <c r="J42"/>
      <c r="K42"/>
      <c r="L42"/>
      <c r="M42"/>
      <c r="N42"/>
      <c r="O42" s="28"/>
      <c r="P42" s="28"/>
      <c r="Q42" s="28"/>
      <c r="R42" s="28"/>
      <c r="S42" s="28"/>
      <c r="T42" s="28"/>
      <c r="U42" s="28"/>
      <c r="V42" s="28"/>
      <c r="W42" s="14"/>
      <c r="X42" s="28"/>
      <c r="Y42" s="28"/>
      <c r="Z42" s="28"/>
      <c r="AA42" s="28"/>
      <c r="AB42" s="28"/>
      <c r="AC42" s="28"/>
      <c r="AD42" s="28"/>
      <c r="AE42" s="28"/>
      <c r="AF42" s="28"/>
      <c r="AG42" s="28"/>
      <c r="AH42" s="28"/>
      <c r="AI42" s="28"/>
      <c r="AJ42" s="32"/>
      <c r="AK42" s="28"/>
      <c r="AL42" s="14"/>
      <c r="AM42" s="14"/>
      <c r="AN42" s="5"/>
      <c r="AO42" s="104"/>
      <c r="AP42" s="104"/>
      <c r="AQ42" s="104"/>
      <c r="AR42" s="104"/>
      <c r="AS42" s="104"/>
      <c r="AT42" s="104"/>
      <c r="AU42" s="104"/>
    </row>
    <row r="43" spans="1:48" ht="24.95" customHeight="1">
      <c r="A43" s="116" t="s">
        <v>37</v>
      </c>
      <c r="B43" s="116"/>
      <c r="C43" s="116" t="s">
        <v>25</v>
      </c>
      <c r="D43" s="116"/>
      <c r="E43" s="117" t="s">
        <v>38</v>
      </c>
      <c r="F43" s="117"/>
      <c r="G43" s="117"/>
      <c r="H43" s="117"/>
      <c r="I43" s="139"/>
      <c r="J43" s="139"/>
      <c r="K43" s="139"/>
      <c r="L43" s="139"/>
      <c r="M43" s="139"/>
      <c r="N43" s="139"/>
      <c r="O43"/>
      <c r="P43"/>
      <c r="Q43"/>
      <c r="R43"/>
      <c r="S43"/>
      <c r="T43"/>
      <c r="U43"/>
      <c r="W43" s="14"/>
      <c r="X43" s="28"/>
      <c r="Y43" s="28"/>
      <c r="Z43" s="28"/>
      <c r="AA43" s="28"/>
      <c r="AB43" s="28"/>
      <c r="AC43" s="28"/>
      <c r="AD43" s="28"/>
      <c r="AE43" s="28"/>
      <c r="AF43" s="28"/>
      <c r="AG43" s="28"/>
      <c r="AH43" s="28"/>
      <c r="AI43" s="28"/>
      <c r="AJ43" s="32"/>
      <c r="AK43" s="28"/>
      <c r="AL43" s="14"/>
      <c r="AM43" s="14"/>
      <c r="AN43" s="5"/>
      <c r="AO43" s="104"/>
      <c r="AP43" s="104"/>
      <c r="AQ43" s="104"/>
      <c r="AR43" s="104"/>
      <c r="AS43" s="104"/>
      <c r="AT43" s="104"/>
      <c r="AU43" s="104"/>
    </row>
    <row r="44" spans="1:48" ht="18" customHeight="1">
      <c r="A44" s="117" t="s">
        <v>40</v>
      </c>
      <c r="B44" s="117"/>
      <c r="C44" s="118" t="e">
        <f>ROUNDDOWN(IF(AL38&lt;=60,1,1+ROUNDUP((AL38-60)/40,0)),1)</f>
        <v>#DIV/0!</v>
      </c>
      <c r="D44" s="118"/>
      <c r="E44" s="118" t="e">
        <f>ROUNDDOWN(AL38/10,1)</f>
        <v>#DIV/0!</v>
      </c>
      <c r="F44" s="118"/>
      <c r="G44" s="118"/>
      <c r="H44" s="118"/>
      <c r="I44" s="140"/>
      <c r="J44" s="140"/>
      <c r="K44" s="140"/>
      <c r="L44" s="140"/>
      <c r="M44" s="140"/>
      <c r="N44" s="140"/>
      <c r="O44"/>
      <c r="P44"/>
      <c r="Q44"/>
      <c r="R44"/>
      <c r="S44"/>
      <c r="T44"/>
      <c r="U44"/>
      <c r="W44" s="14"/>
      <c r="X44" s="28"/>
      <c r="Y44" s="28"/>
      <c r="Z44" s="28"/>
      <c r="AA44" s="28"/>
      <c r="AB44" s="28"/>
      <c r="AC44" s="28"/>
      <c r="AD44" s="28"/>
      <c r="AE44" s="28"/>
      <c r="AF44" s="28"/>
      <c r="AG44" s="28"/>
      <c r="AH44" s="28"/>
      <c r="AI44" s="28"/>
      <c r="AJ44" s="32"/>
      <c r="AK44" s="28"/>
      <c r="AL44" s="14"/>
      <c r="AM44" s="14"/>
      <c r="AN44" s="5"/>
      <c r="AO44" s="104"/>
      <c r="AP44" s="104"/>
      <c r="AQ44" s="104"/>
      <c r="AR44" s="104"/>
      <c r="AS44" s="104"/>
      <c r="AT44" s="104"/>
      <c r="AU44" s="104"/>
    </row>
    <row r="45" spans="1:48" ht="5.0999999999999996" customHeight="1">
      <c r="A45" s="31"/>
      <c r="B45" s="31"/>
      <c r="C45" s="31"/>
      <c r="D45" s="31"/>
      <c r="E45" s="31"/>
      <c r="F45" s="31"/>
      <c r="G45" s="31"/>
      <c r="H45" s="31"/>
      <c r="I45" s="31"/>
      <c r="J45" s="28"/>
      <c r="K45" s="28"/>
      <c r="L45" s="28"/>
      <c r="M45" s="32"/>
      <c r="N45" s="28"/>
      <c r="O45" s="28"/>
      <c r="P45" s="28"/>
      <c r="Q45"/>
      <c r="W45" s="14"/>
      <c r="X45" s="28"/>
      <c r="Y45" s="28"/>
      <c r="Z45" s="28"/>
      <c r="AA45" s="28"/>
      <c r="AB45" s="28"/>
      <c r="AC45" s="28"/>
      <c r="AD45" s="28"/>
      <c r="AE45" s="28"/>
      <c r="AF45" s="28"/>
      <c r="AG45" s="28"/>
      <c r="AH45" s="28"/>
      <c r="AI45" s="28"/>
      <c r="AJ45" s="32"/>
      <c r="AK45" s="28"/>
      <c r="AL45" s="14"/>
      <c r="AM45" s="14"/>
      <c r="AN45" s="5"/>
      <c r="AO45" s="104"/>
      <c r="AP45" s="104"/>
      <c r="AQ45" s="104"/>
      <c r="AR45" s="104"/>
      <c r="AS45" s="104"/>
      <c r="AT45" s="104"/>
      <c r="AU45" s="104"/>
    </row>
    <row r="46" spans="1:48" ht="21" customHeight="1">
      <c r="A46" s="4" t="s">
        <v>41</v>
      </c>
      <c r="B46" s="8"/>
      <c r="C46" s="9"/>
      <c r="D46" s="9"/>
      <c r="E46" s="9"/>
      <c r="F46" s="9"/>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9"/>
      <c r="AM46" s="9"/>
      <c r="AN46" s="5"/>
      <c r="AO46" s="104"/>
      <c r="AP46" s="104"/>
      <c r="AQ46" s="104"/>
      <c r="AR46" s="104"/>
      <c r="AS46" s="104"/>
      <c r="AT46" s="104"/>
      <c r="AU46" s="104"/>
    </row>
    <row r="47" spans="1:48" ht="24.95" customHeight="1">
      <c r="A47" s="5"/>
      <c r="B47" s="14"/>
      <c r="C47" s="105" t="s">
        <v>165</v>
      </c>
      <c r="D47" s="106"/>
      <c r="E47" s="114" t="s">
        <v>173</v>
      </c>
      <c r="F47" s="114"/>
      <c r="G47" s="114"/>
      <c r="H47" s="114"/>
      <c r="I47" s="105" t="s">
        <v>181</v>
      </c>
      <c r="J47" s="106"/>
      <c r="K47" s="106"/>
      <c r="L47" s="106"/>
      <c r="M47" s="106"/>
      <c r="N47" s="107"/>
      <c r="O47" s="105" t="s">
        <v>182</v>
      </c>
      <c r="P47" s="106"/>
      <c r="Q47" s="106"/>
      <c r="R47" s="106"/>
      <c r="S47" s="106"/>
      <c r="T47" s="107"/>
      <c r="U47" s="105" t="s">
        <v>186</v>
      </c>
      <c r="V47" s="106"/>
      <c r="W47" s="106"/>
      <c r="X47" s="106"/>
      <c r="Y47" s="106"/>
      <c r="Z47" s="107"/>
      <c r="AA47" s="105" t="s">
        <v>186</v>
      </c>
      <c r="AB47" s="106"/>
      <c r="AC47" s="106"/>
      <c r="AD47" s="106"/>
      <c r="AE47" s="106"/>
      <c r="AF47" s="107"/>
      <c r="AG47" s="114" t="s">
        <v>186</v>
      </c>
      <c r="AH47" s="114"/>
      <c r="AI47" s="114"/>
      <c r="AJ47" s="114"/>
      <c r="AK47" s="114"/>
      <c r="AL47" s="114" t="s">
        <v>186</v>
      </c>
      <c r="AM47" s="114"/>
      <c r="AN47" s="5"/>
      <c r="AO47" s="104"/>
      <c r="AP47" s="104"/>
      <c r="AQ47" s="104"/>
      <c r="AR47" s="104"/>
      <c r="AS47" s="104"/>
      <c r="AT47" s="104"/>
      <c r="AU47" s="104"/>
    </row>
    <row r="48" spans="1:48" ht="18" customHeight="1">
      <c r="A48" s="5"/>
      <c r="B48" s="14"/>
      <c r="C48" s="33" t="s">
        <v>42</v>
      </c>
      <c r="D48" s="33" t="s">
        <v>43</v>
      </c>
      <c r="E48" s="34" t="s">
        <v>42</v>
      </c>
      <c r="F48" s="115" t="s">
        <v>43</v>
      </c>
      <c r="G48" s="115"/>
      <c r="H48" s="115"/>
      <c r="I48" s="111" t="s">
        <v>42</v>
      </c>
      <c r="J48" s="112"/>
      <c r="K48" s="113"/>
      <c r="L48" s="111" t="s">
        <v>43</v>
      </c>
      <c r="M48" s="112"/>
      <c r="N48" s="113"/>
      <c r="O48" s="111" t="s">
        <v>42</v>
      </c>
      <c r="P48" s="112"/>
      <c r="Q48" s="113"/>
      <c r="R48" s="111" t="s">
        <v>43</v>
      </c>
      <c r="S48" s="112"/>
      <c r="T48" s="113"/>
      <c r="U48" s="111" t="s">
        <v>42</v>
      </c>
      <c r="V48" s="112"/>
      <c r="W48" s="113"/>
      <c r="X48" s="111" t="s">
        <v>43</v>
      </c>
      <c r="Y48" s="112"/>
      <c r="Z48" s="113"/>
      <c r="AA48" s="111" t="s">
        <v>42</v>
      </c>
      <c r="AB48" s="112"/>
      <c r="AC48" s="113"/>
      <c r="AD48" s="111" t="s">
        <v>43</v>
      </c>
      <c r="AE48" s="112"/>
      <c r="AF48" s="113"/>
      <c r="AG48" s="111" t="s">
        <v>42</v>
      </c>
      <c r="AH48" s="112"/>
      <c r="AI48" s="113"/>
      <c r="AJ48" s="111" t="s">
        <v>43</v>
      </c>
      <c r="AK48" s="113"/>
      <c r="AL48" s="34" t="s">
        <v>44</v>
      </c>
      <c r="AM48" s="34" t="s">
        <v>45</v>
      </c>
      <c r="AN48" s="5"/>
    </row>
    <row r="49" spans="1:41" ht="18" customHeight="1">
      <c r="A49" s="5"/>
      <c r="B49" s="35" t="s">
        <v>46</v>
      </c>
      <c r="C49" s="34">
        <f>COUNTIFS($B$11:$B$30,C$47,$C$11:$C$30,"A",$E$11:$E$30,"*")</f>
        <v>1</v>
      </c>
      <c r="D49" s="34">
        <f>COUNTIFS($B$11:$B$30,C$47,$C$11:$C$30,"B",$E$11:$E$30,"*")</f>
        <v>0</v>
      </c>
      <c r="E49" s="34">
        <f>COUNTIFS($B$11:$B$30,E$47,$C$11:$C$30,"A",$E$11:$E$30,"*")</f>
        <v>0</v>
      </c>
      <c r="F49" s="111">
        <f>COUNTIFS($B$11:$B$30,E$47,$C$11:$C$30,"B",$E$11:$E$30,"*")</f>
        <v>1</v>
      </c>
      <c r="G49" s="112"/>
      <c r="H49" s="113"/>
      <c r="I49" s="111">
        <f>COUNTIFS($B$11:$B$30,I$47,$C$11:$C$30,"A",$E$11:$E$30,"*")</f>
        <v>0</v>
      </c>
      <c r="J49" s="112"/>
      <c r="K49" s="113"/>
      <c r="L49" s="111">
        <f>COUNTIFS($B$11:$B$30,I$47,$C$11:$C$30,"B",$E$11:$E$30,"*")</f>
        <v>0</v>
      </c>
      <c r="M49" s="112"/>
      <c r="N49" s="113"/>
      <c r="O49" s="111">
        <f>COUNTIFS($B$11:$B$30,O$47,$C$11:$C$30,"A",$E$11:$E$30,"*")</f>
        <v>0</v>
      </c>
      <c r="P49" s="112"/>
      <c r="Q49" s="113"/>
      <c r="R49" s="111">
        <f>COUNTIFS($B$11:$B$30,O$47,$C$11:$C$30,"B",$E$11:$E$30,"*")</f>
        <v>0</v>
      </c>
      <c r="S49" s="112"/>
      <c r="T49" s="113"/>
      <c r="U49" s="111">
        <f>COUNTIFS($B$11:$B$30,U$47,$C$11:$C$30,"A",$E$11:$E$30,"*")</f>
        <v>0</v>
      </c>
      <c r="V49" s="112"/>
      <c r="W49" s="113"/>
      <c r="X49" s="111">
        <f>COUNTIFS($B$11:$B$30,U$47,$C$11:$C$30,"B",$E$11:$E$30,"*")</f>
        <v>0</v>
      </c>
      <c r="Y49" s="112"/>
      <c r="Z49" s="113"/>
      <c r="AA49" s="111">
        <f>COUNTIFS($B$11:$B$30,AA$47,$C$11:$C$30,"A",$E$11:$E$30,"*")</f>
        <v>0</v>
      </c>
      <c r="AB49" s="112"/>
      <c r="AC49" s="113"/>
      <c r="AD49" s="111">
        <f>COUNTIFS($B$11:$B$30,AA$47,$C$11:$C$30,"B",$E$11:$E$30,"*")</f>
        <v>0</v>
      </c>
      <c r="AE49" s="112"/>
      <c r="AF49" s="113"/>
      <c r="AG49" s="111">
        <f>COUNTIFS($B$11:$B$30,AG$47,$C$11:$C$30,"A",$E$11:$E$30,"*")</f>
        <v>0</v>
      </c>
      <c r="AH49" s="112"/>
      <c r="AI49" s="113"/>
      <c r="AJ49" s="111">
        <f>COUNTIFS($B$11:$B$30,AG$47,$C$11:$C$30,"B",$E$11:$E$30,"*")</f>
        <v>0</v>
      </c>
      <c r="AK49" s="113"/>
      <c r="AL49" s="34">
        <f>COUNTIFS($B$11:$B$30,AL$47,$C$11:$C$30,"A",$E$11:$E$30,"*")</f>
        <v>0</v>
      </c>
      <c r="AM49" s="34">
        <f>COUNTIFS($B$11:$B$30,AL$47,$C$11:$C$30,"B",$E$11:$E$30,"*")</f>
        <v>0</v>
      </c>
      <c r="AN49" s="5"/>
    </row>
    <row r="50" spans="1:41" ht="18" customHeight="1">
      <c r="A50" s="5"/>
      <c r="B50" s="30" t="s">
        <v>47</v>
      </c>
      <c r="C50" s="34">
        <f>COUNTIFS($B$11:$B$30,C$47,$C$11:$C$30,"C",$E$11:$E$30,"*")</f>
        <v>0</v>
      </c>
      <c r="D50" s="34">
        <f>COUNTIFS($B$11:$B$30,C$47,$C$11:$C$30,"D",$E$11:$E$30,"*")</f>
        <v>0</v>
      </c>
      <c r="E50" s="34">
        <f>COUNTIFS($B$11:$B$30,E$47,$C$11:$C$30,"C",$E$11:$E$30,"*")</f>
        <v>0</v>
      </c>
      <c r="F50" s="111">
        <f>COUNTIFS($B$11:$B$30,E$47,$C$11:$C$30,"D",$E$11:$E$30,"*")</f>
        <v>0</v>
      </c>
      <c r="G50" s="112"/>
      <c r="H50" s="113"/>
      <c r="I50" s="111">
        <f>COUNTIFS($B$11:$B$30,I$47,$C$11:$C$30,"C",$E$11:$E$30,"*")</f>
        <v>1</v>
      </c>
      <c r="J50" s="112"/>
      <c r="K50" s="113"/>
      <c r="L50" s="111">
        <f>COUNTIFS($B$11:$B$30,I$47,$C$11:$C$30,"D",$E$11:$E$30,"*")</f>
        <v>0</v>
      </c>
      <c r="M50" s="112"/>
      <c r="N50" s="113"/>
      <c r="O50" s="111">
        <f>COUNTIFS($B$11:$B$30,O$47,$C$11:$C$30,"C",$E$11:$E$30,"*")</f>
        <v>0</v>
      </c>
      <c r="P50" s="112"/>
      <c r="Q50" s="113"/>
      <c r="R50" s="111">
        <f>COUNTIFS($B$11:$B$30,O$47,$C$11:$C$30,"D",$E$11:$E$30,"*")</f>
        <v>1</v>
      </c>
      <c r="S50" s="112"/>
      <c r="T50" s="113"/>
      <c r="U50" s="111">
        <f>COUNTIFS($B$11:$B$30,U$47,$C$11:$C$30,"C",$E$11:$E$30,"*")</f>
        <v>0</v>
      </c>
      <c r="V50" s="112"/>
      <c r="W50" s="113"/>
      <c r="X50" s="111">
        <f>COUNTIFS($B$11:$B$30,U$47,$C$11:$C$30,"D",$E$11:$E$30,"*")</f>
        <v>0</v>
      </c>
      <c r="Y50" s="112"/>
      <c r="Z50" s="113"/>
      <c r="AA50" s="111">
        <f>COUNTIFS($B$11:$B$30,AA$47,$C$11:$C$30,"C",$E$11:$E$30,"*")</f>
        <v>0</v>
      </c>
      <c r="AB50" s="112"/>
      <c r="AC50" s="113"/>
      <c r="AD50" s="111">
        <f>COUNTIFS($B$11:$B$30,AA$47,$C$11:$C$30,"D",$E$11:$E$30,"*")</f>
        <v>0</v>
      </c>
      <c r="AE50" s="112"/>
      <c r="AF50" s="113"/>
      <c r="AG50" s="111">
        <f>COUNTIFS($B$11:$B$30,AG$47,$C$11:$C$30,"C",$E$11:$E$30,"*")</f>
        <v>0</v>
      </c>
      <c r="AH50" s="112"/>
      <c r="AI50" s="113"/>
      <c r="AJ50" s="111">
        <f>COUNTIFS($B$11:$B$30,AG$47,$C$11:$C$30,"D",$E$11:$E$30,"*")</f>
        <v>0</v>
      </c>
      <c r="AK50" s="113"/>
      <c r="AL50" s="34">
        <f>COUNTIFS($B$11:$B$30,AL$47,$C$11:$C$30,"C",$E$11:$E$30,"*")</f>
        <v>0</v>
      </c>
      <c r="AM50" s="34">
        <f>COUNTIFS($B$11:$B$30,AL$47,$C$11:$C$30,"D",$E$11:$E$30,"*")</f>
        <v>0</v>
      </c>
      <c r="AN50" s="5"/>
    </row>
    <row r="51" spans="1:41" ht="24.95" customHeight="1">
      <c r="A51" s="5"/>
      <c r="B51" s="30" t="s">
        <v>48</v>
      </c>
      <c r="C51" s="105" t="str">
        <f>IF($AK$3="４週",SUMIFS($AK$11:$AK$30,$B$11:$B$30,C47)/4/$AH$5,IF($AK$3="歴月",SUMIFS($AK$11:$AK$30,$B$11:$B$30,C47)/$AL$5,"記載する期間を選択してください"))</f>
        <v>記載する期間を選択してください</v>
      </c>
      <c r="D51" s="107"/>
      <c r="E51" s="105" t="str">
        <f>IF($AK$3="４週",SUMIFS($AK$11:$AK$30,$B$11:$B$30,E47)/4/$AH$5,IF($AK$3="歴月",SUMIFS($AK$11:$AK$30,$B$11:$B$30,E47)/$AL$5,"記載する期間を選択してください"))</f>
        <v>記載する期間を選択してください</v>
      </c>
      <c r="F51" s="106"/>
      <c r="G51" s="106"/>
      <c r="H51" s="107"/>
      <c r="I51" s="105" t="str">
        <f>IF($AK$3="４週",SUMIFS($AK$11:$AK$30,$B$11:$B$30,I47)/4/$AH$5,IF($AK$3="歴月",SUMIFS($AK$11:$AK$30,$B$11:$B$30,I47)/$AL$5,"記載する期間を選択してください"))</f>
        <v>記載する期間を選択してください</v>
      </c>
      <c r="J51" s="106"/>
      <c r="K51" s="106"/>
      <c r="L51" s="106"/>
      <c r="M51" s="106"/>
      <c r="N51" s="107"/>
      <c r="O51" s="105" t="str">
        <f>IF($AK$3="４週",SUMIFS($AK$11:$AK$30,$B$11:$B$30,O47)/4/$AH$5,IF($AK$3="歴月",SUMIFS($AK$11:$AK$30,$B$11:$B$30,O47)/$AL$5,"記載する期間を選択してください"))</f>
        <v>記載する期間を選択してください</v>
      </c>
      <c r="P51" s="106"/>
      <c r="Q51" s="106"/>
      <c r="R51" s="106"/>
      <c r="S51" s="106"/>
      <c r="T51" s="107"/>
      <c r="U51" s="105" t="str">
        <f>IF($AK$3="４週",SUMIFS($AK$11:$AK$30,$B$11:$B$30,U47)/4/$AH$5,IF($AK$3="歴月",SUMIFS($AK$11:$AK$30,$B$11:$B$30,U47)/$AL$5,"記載する期間を選択してください"))</f>
        <v>記載する期間を選択してください</v>
      </c>
      <c r="V51" s="106"/>
      <c r="W51" s="106"/>
      <c r="X51" s="106"/>
      <c r="Y51" s="106"/>
      <c r="Z51" s="107"/>
      <c r="AA51" s="105" t="str">
        <f>IF($AK$3="４週",SUMIFS($AK$11:$AK$30,$B$11:$B$30,AA47)/4/$AH$5,IF($AK$3="歴月",SUMIFS($AK$11:$AK$30,$B$11:$B$30,AA47)/$AL$5,"記載する期間を選択してください"))</f>
        <v>記載する期間を選択してください</v>
      </c>
      <c r="AB51" s="106"/>
      <c r="AC51" s="106"/>
      <c r="AD51" s="106"/>
      <c r="AE51" s="106"/>
      <c r="AF51" s="107"/>
      <c r="AG51" s="105" t="str">
        <f>IF($AK$3="４週",SUMIFS($AK$11:$AK$30,$B$11:$B$30,AG47)/4/$AH$5,IF($AK$3="歴月",SUMIFS($AK$11:$AK$30,$B$11:$B$30,AG47)/$AL$5,"記載する期間を選択してください"))</f>
        <v>記載する期間を選択してください</v>
      </c>
      <c r="AH51" s="106"/>
      <c r="AI51" s="106"/>
      <c r="AJ51" s="106"/>
      <c r="AK51" s="107"/>
      <c r="AL51" s="105" t="str">
        <f>IF($AK$3="４週",SUMIFS($AK$11:$AK$30,$B$11:$B$30,AL47)/4/$AH$5,IF($AK$3="歴月",SUMIFS($AK$11:$AK$30,$B$11:$B$30,AL47)/$AL$5,"記載する期間を選択してください"))</f>
        <v>記載する期間を選択してください</v>
      </c>
      <c r="AM51" s="107"/>
      <c r="AN51" s="5"/>
    </row>
    <row r="52" spans="1:41" ht="5.0999999999999996" customHeight="1">
      <c r="A52" s="5"/>
      <c r="B52" s="8"/>
      <c r="C52" s="36">
        <v>2</v>
      </c>
      <c r="D52" s="36"/>
      <c r="E52" s="36">
        <v>3</v>
      </c>
      <c r="F52" s="36"/>
      <c r="G52" s="36"/>
      <c r="H52" s="36"/>
      <c r="I52" s="36">
        <v>4</v>
      </c>
      <c r="J52" s="36"/>
      <c r="K52" s="36"/>
      <c r="L52" s="36"/>
      <c r="M52" s="36"/>
      <c r="N52" s="36"/>
      <c r="O52" s="36">
        <v>5</v>
      </c>
      <c r="P52" s="36"/>
      <c r="Q52" s="36"/>
      <c r="R52" s="36"/>
      <c r="S52" s="36"/>
      <c r="T52" s="36"/>
      <c r="U52" s="36">
        <v>6</v>
      </c>
      <c r="V52" s="36"/>
      <c r="W52" s="36"/>
      <c r="X52" s="36"/>
      <c r="Y52" s="36"/>
      <c r="Z52" s="36"/>
      <c r="AA52" s="36">
        <v>7</v>
      </c>
      <c r="AB52" s="36"/>
      <c r="AC52" s="36"/>
      <c r="AD52" s="36"/>
      <c r="AE52" s="36"/>
      <c r="AF52" s="36"/>
      <c r="AG52" s="36">
        <v>8</v>
      </c>
      <c r="AH52" s="36"/>
      <c r="AI52" s="36"/>
      <c r="AJ52" s="36"/>
      <c r="AK52" s="36"/>
      <c r="AL52" s="36">
        <v>9</v>
      </c>
      <c r="AM52" s="37"/>
      <c r="AN52" s="5"/>
    </row>
    <row r="53" spans="1:41" ht="15" customHeight="1">
      <c r="A53" s="28" t="s">
        <v>174</v>
      </c>
      <c r="B53" s="38"/>
      <c r="C53" s="92"/>
      <c r="D53" s="92"/>
      <c r="E53" s="92"/>
      <c r="F53" s="39"/>
      <c r="G53" s="92"/>
      <c r="H53" s="93"/>
      <c r="I53" s="93"/>
      <c r="J53" s="93"/>
      <c r="K53" s="93"/>
      <c r="L53" s="93"/>
      <c r="M53" s="93"/>
      <c r="N53" s="93"/>
      <c r="O53" s="93"/>
      <c r="P53" s="93"/>
      <c r="Q53" s="93"/>
      <c r="R53" s="93">
        <v>6</v>
      </c>
      <c r="S53" s="93"/>
      <c r="T53" s="93"/>
      <c r="U53" s="93"/>
      <c r="V53" s="93"/>
      <c r="W53" s="93"/>
      <c r="X53" s="93">
        <v>7</v>
      </c>
      <c r="Y53" s="93"/>
      <c r="Z53" s="93"/>
      <c r="AA53" s="93"/>
      <c r="AB53" s="93"/>
      <c r="AC53" s="93"/>
      <c r="AD53" s="93">
        <v>8</v>
      </c>
      <c r="AE53" s="93"/>
      <c r="AF53" s="93"/>
      <c r="AG53" s="40"/>
      <c r="AH53" s="40"/>
      <c r="AI53" s="40"/>
      <c r="AJ53" s="40">
        <v>9</v>
      </c>
      <c r="AK53" s="41"/>
      <c r="AL53" s="41"/>
      <c r="AM53" s="5"/>
    </row>
    <row r="54" spans="1:41" s="28" customFormat="1" ht="15" customHeight="1">
      <c r="A54" s="94" t="s">
        <v>49</v>
      </c>
      <c r="B54" s="31"/>
      <c r="C54" s="31"/>
      <c r="D54" s="31"/>
      <c r="E54" s="31"/>
      <c r="F54" s="31"/>
      <c r="G54" s="31"/>
      <c r="H54" s="4"/>
      <c r="I54" s="95" t="s">
        <v>175</v>
      </c>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7"/>
      <c r="AO54" s="94" t="s">
        <v>176</v>
      </c>
    </row>
    <row r="55" spans="1:41" s="28" customFormat="1" ht="15" customHeight="1">
      <c r="A55" s="28" t="s">
        <v>177</v>
      </c>
      <c r="B55" s="31"/>
      <c r="C55" s="31"/>
      <c r="D55" s="31"/>
      <c r="E55" s="31"/>
      <c r="F55" s="31"/>
      <c r="G55" s="31"/>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1:41" s="28" customFormat="1" ht="15" customHeight="1">
      <c r="A56" s="28" t="s">
        <v>50</v>
      </c>
      <c r="B56" s="31"/>
      <c r="C56" s="31"/>
      <c r="D56" s="31"/>
      <c r="E56" s="31"/>
      <c r="F56" s="31"/>
      <c r="G56" s="31"/>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row>
    <row r="57" spans="1:41" s="28" customFormat="1" ht="15" customHeight="1">
      <c r="A57" s="28" t="s">
        <v>51</v>
      </c>
      <c r="B57" s="31"/>
      <c r="C57" s="31"/>
      <c r="D57" s="31"/>
      <c r="E57" s="31"/>
      <c r="F57" s="31"/>
      <c r="G57" s="31"/>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row>
    <row r="58" spans="1:41" ht="15" customHeight="1">
      <c r="A58" s="28" t="s">
        <v>52</v>
      </c>
      <c r="B58" s="42"/>
      <c r="C58" s="28"/>
      <c r="D58" s="28"/>
      <c r="E58" s="28"/>
      <c r="F58" s="28"/>
      <c r="G58" s="28"/>
    </row>
    <row r="59" spans="1:41" ht="15" customHeight="1">
      <c r="A59" s="28" t="s">
        <v>53</v>
      </c>
      <c r="B59" s="42"/>
      <c r="C59" s="28"/>
      <c r="D59" s="28"/>
      <c r="E59" s="28"/>
      <c r="F59" s="28"/>
      <c r="G59" s="28"/>
    </row>
    <row r="60" spans="1:41" ht="15" customHeight="1">
      <c r="A60" s="28"/>
      <c r="B60" s="35" t="s">
        <v>54</v>
      </c>
      <c r="C60" s="108" t="s">
        <v>55</v>
      </c>
      <c r="D60" s="109"/>
      <c r="E60" s="110"/>
      <c r="F60" s="28"/>
      <c r="G60" s="28"/>
    </row>
    <row r="61" spans="1:41" ht="15" customHeight="1">
      <c r="A61" s="28"/>
      <c r="B61" s="43" t="s">
        <v>26</v>
      </c>
      <c r="C61" s="100" t="s">
        <v>56</v>
      </c>
      <c r="D61" s="101"/>
      <c r="E61" s="102"/>
      <c r="F61" s="28"/>
      <c r="G61" s="28"/>
    </row>
    <row r="62" spans="1:41" ht="15" customHeight="1">
      <c r="A62" s="28"/>
      <c r="B62" s="43" t="s">
        <v>27</v>
      </c>
      <c r="C62" s="100" t="s">
        <v>57</v>
      </c>
      <c r="D62" s="101"/>
      <c r="E62" s="102"/>
      <c r="F62" s="28"/>
      <c r="G62" s="28"/>
    </row>
    <row r="63" spans="1:41" ht="15" customHeight="1">
      <c r="A63" s="28"/>
      <c r="B63" s="43" t="s">
        <v>28</v>
      </c>
      <c r="C63" s="100" t="s">
        <v>58</v>
      </c>
      <c r="D63" s="101"/>
      <c r="E63" s="102"/>
      <c r="F63" s="28"/>
      <c r="G63" s="28"/>
    </row>
    <row r="64" spans="1:41" ht="15" customHeight="1">
      <c r="A64" s="28"/>
      <c r="B64" s="43" t="s">
        <v>29</v>
      </c>
      <c r="C64" s="100" t="s">
        <v>59</v>
      </c>
      <c r="D64" s="101"/>
      <c r="E64" s="102"/>
      <c r="F64" s="28"/>
      <c r="G64" s="28"/>
    </row>
    <row r="65" spans="1:7" ht="15" customHeight="1">
      <c r="A65" s="28"/>
      <c r="B65" s="28" t="s">
        <v>60</v>
      </c>
      <c r="C65" s="28"/>
      <c r="D65" s="28"/>
      <c r="E65" s="28"/>
      <c r="F65" s="28"/>
      <c r="G65" s="28"/>
    </row>
    <row r="66" spans="1:7" ht="15" customHeight="1">
      <c r="A66" s="28"/>
      <c r="B66" s="28" t="s">
        <v>61</v>
      </c>
      <c r="C66" s="28"/>
      <c r="D66" s="28"/>
      <c r="E66" s="28"/>
      <c r="F66" s="28"/>
      <c r="G66" s="28"/>
    </row>
    <row r="67" spans="1:7" ht="15" customHeight="1">
      <c r="A67" s="28"/>
      <c r="B67" s="28" t="s">
        <v>62</v>
      </c>
      <c r="C67" s="28"/>
      <c r="D67" s="28"/>
      <c r="E67" s="28"/>
      <c r="F67" s="28"/>
      <c r="G67" s="28"/>
    </row>
    <row r="68" spans="1:7" ht="15" customHeight="1">
      <c r="A68" s="28" t="s">
        <v>63</v>
      </c>
      <c r="B68" s="42"/>
      <c r="C68" s="28"/>
      <c r="D68" s="28"/>
      <c r="E68" s="28"/>
      <c r="F68" s="28"/>
      <c r="G68" s="28"/>
    </row>
    <row r="69" spans="1:7" ht="15" customHeight="1">
      <c r="A69" s="28" t="s">
        <v>178</v>
      </c>
      <c r="B69" s="42"/>
      <c r="C69" s="28"/>
      <c r="D69" s="28"/>
      <c r="E69" s="28"/>
      <c r="F69" s="28"/>
      <c r="G69" s="28"/>
    </row>
    <row r="70" spans="1:7" ht="15" customHeight="1">
      <c r="A70" s="28" t="s">
        <v>64</v>
      </c>
      <c r="B70" s="42"/>
      <c r="C70" s="28"/>
      <c r="D70" s="28"/>
      <c r="E70" s="28"/>
      <c r="F70" s="28"/>
      <c r="G70" s="28"/>
    </row>
    <row r="71" spans="1:7" ht="15" customHeight="1">
      <c r="A71" s="28" t="s">
        <v>65</v>
      </c>
      <c r="B71" s="42"/>
      <c r="C71" s="28"/>
      <c r="D71" s="28"/>
      <c r="E71" s="28"/>
      <c r="F71" s="28"/>
      <c r="G71" s="28"/>
    </row>
    <row r="72" spans="1:7" ht="15" customHeight="1">
      <c r="A72" s="28" t="s">
        <v>66</v>
      </c>
      <c r="B72" s="42"/>
      <c r="C72" s="28"/>
      <c r="D72" s="28"/>
      <c r="E72" s="28"/>
      <c r="F72" s="28"/>
      <c r="G72" s="28"/>
    </row>
    <row r="73" spans="1:7" ht="15" customHeight="1">
      <c r="A73" s="28" t="s">
        <v>67</v>
      </c>
      <c r="B73" s="42"/>
      <c r="C73" s="28"/>
      <c r="D73" s="28"/>
      <c r="E73" s="28"/>
      <c r="F73" s="28"/>
      <c r="G73" s="28"/>
    </row>
    <row r="74" spans="1:7" ht="15" customHeight="1">
      <c r="A74" s="28" t="s">
        <v>179</v>
      </c>
      <c r="B74" s="42"/>
      <c r="C74" s="28"/>
      <c r="D74" s="28"/>
      <c r="E74" s="28"/>
      <c r="F74" s="28"/>
      <c r="G74" s="28"/>
    </row>
    <row r="75" spans="1:7" ht="15" customHeight="1">
      <c r="A75" s="28" t="s">
        <v>68</v>
      </c>
      <c r="B75" s="42"/>
      <c r="C75" s="28"/>
      <c r="D75" s="28"/>
      <c r="E75" s="28"/>
      <c r="F75" s="28"/>
      <c r="G75" s="28"/>
    </row>
    <row r="76" spans="1:7" ht="15" customHeight="1">
      <c r="A76" s="28" t="s">
        <v>180</v>
      </c>
      <c r="B76" s="42"/>
      <c r="C76" s="28"/>
      <c r="D76" s="28"/>
      <c r="E76" s="28"/>
      <c r="F76" s="28"/>
      <c r="G76" s="28"/>
    </row>
    <row r="77" spans="1:7" ht="15" customHeight="1">
      <c r="A77" s="28" t="s">
        <v>69</v>
      </c>
      <c r="B77" s="42"/>
      <c r="C77" s="28"/>
      <c r="D77" s="28"/>
      <c r="E77" s="28"/>
      <c r="F77" s="28"/>
      <c r="G77" s="28"/>
    </row>
    <row r="78" spans="1:7" ht="15" customHeight="1">
      <c r="A78" s="28" t="s">
        <v>70</v>
      </c>
      <c r="B78" s="42"/>
      <c r="C78" s="28"/>
      <c r="D78" s="28"/>
      <c r="E78" s="28"/>
      <c r="F78" s="28"/>
      <c r="G78" s="28"/>
    </row>
    <row r="79" spans="1:7" ht="15" customHeight="1">
      <c r="A79" s="28" t="s">
        <v>71</v>
      </c>
      <c r="B79" s="42"/>
      <c r="C79" s="28"/>
      <c r="D79" s="28"/>
      <c r="E79" s="28"/>
      <c r="F79" s="28"/>
      <c r="G79" s="28"/>
    </row>
  </sheetData>
  <mergeCells count="147">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7:C37"/>
    <mergeCell ref="F37:H37"/>
    <mergeCell ref="I37:K37"/>
    <mergeCell ref="L37:N37"/>
    <mergeCell ref="O37:Q37"/>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X39:Z39"/>
    <mergeCell ref="AA39:AC39"/>
    <mergeCell ref="AD39:AF39"/>
    <mergeCell ref="AG39:AI39"/>
    <mergeCell ref="AJ39:AK39"/>
    <mergeCell ref="AD38:AF38"/>
    <mergeCell ref="AG38:AI38"/>
    <mergeCell ref="AJ38:AK38"/>
    <mergeCell ref="C47:D47"/>
    <mergeCell ref="E47:H47"/>
    <mergeCell ref="I47:N47"/>
    <mergeCell ref="O47:T47"/>
    <mergeCell ref="U47:Z47"/>
    <mergeCell ref="AA47:AF47"/>
    <mergeCell ref="A43:B43"/>
    <mergeCell ref="C43:D43"/>
    <mergeCell ref="E43:H43"/>
    <mergeCell ref="I43:N43"/>
    <mergeCell ref="A44:B44"/>
    <mergeCell ref="C44:D44"/>
    <mergeCell ref="E44:H44"/>
    <mergeCell ref="I44:N44"/>
    <mergeCell ref="AG47:AK47"/>
    <mergeCell ref="AL47:AM47"/>
    <mergeCell ref="F48:H48"/>
    <mergeCell ref="I48:K48"/>
    <mergeCell ref="L48:N48"/>
    <mergeCell ref="O48:Q48"/>
    <mergeCell ref="R48:T48"/>
    <mergeCell ref="U48:W48"/>
    <mergeCell ref="X48:Z48"/>
    <mergeCell ref="AA48:AC48"/>
    <mergeCell ref="F50:H50"/>
    <mergeCell ref="I50:K50"/>
    <mergeCell ref="L50:N50"/>
    <mergeCell ref="O50:Q50"/>
    <mergeCell ref="R50:T50"/>
    <mergeCell ref="U50:W50"/>
    <mergeCell ref="AD48:AF48"/>
    <mergeCell ref="AG48:AI48"/>
    <mergeCell ref="AJ48:AK48"/>
    <mergeCell ref="F49:H49"/>
    <mergeCell ref="I49:K49"/>
    <mergeCell ref="L49:N49"/>
    <mergeCell ref="O49:Q49"/>
    <mergeCell ref="R49:T49"/>
    <mergeCell ref="U49:W49"/>
    <mergeCell ref="X49:Z49"/>
    <mergeCell ref="C63:E63"/>
    <mergeCell ref="C64:E64"/>
    <mergeCell ref="A34:AM35"/>
    <mergeCell ref="AO36:AU47"/>
    <mergeCell ref="AA51:AF51"/>
    <mergeCell ref="AG51:AK51"/>
    <mergeCell ref="AL51:AM51"/>
    <mergeCell ref="C60:E60"/>
    <mergeCell ref="C61:E61"/>
    <mergeCell ref="C62:E62"/>
    <mergeCell ref="X50:Z50"/>
    <mergeCell ref="AA50:AC50"/>
    <mergeCell ref="AD50:AF50"/>
    <mergeCell ref="AG50:AI50"/>
    <mergeCell ref="AJ50:AK50"/>
    <mergeCell ref="C51:D51"/>
    <mergeCell ref="E51:H51"/>
    <mergeCell ref="I51:N51"/>
    <mergeCell ref="O51:T51"/>
    <mergeCell ref="U51:Z51"/>
    <mergeCell ref="AA49:AC49"/>
    <mergeCell ref="AD49:AF49"/>
    <mergeCell ref="AG49:AI49"/>
    <mergeCell ref="AJ49:AK49"/>
  </mergeCells>
  <phoneticPr fontId="22"/>
  <dataValidations count="6">
    <dataValidation type="whole" operator="greaterThanOrEqual" allowBlank="1" showInputMessage="1" showErrorMessage="1" sqref="I38:I39 D38:F39 AG38:AG39 AD38:AD39 AA38:AA39 X38:X39 U38:U39 R38:R39 O38:O39 L38:L39" xr:uid="{4B2978F5-5270-47CF-A8F5-C8C7D2FFB370}">
      <formula1>0</formula1>
    </dataValidation>
    <dataValidation operator="greaterThanOrEqual" allowBlank="1" showInputMessage="1" showErrorMessage="1" sqref="I45 AJ38:AJ39 AL38 L40:L41 L45 I40:I41" xr:uid="{370E9D1B-F337-4348-AFE2-0DE7BA640355}"/>
    <dataValidation type="list" allowBlank="1" showInputMessage="1" showErrorMessage="1" sqref="C11:C30" xr:uid="{7FFD0E9F-5561-4943-9E4B-9E7E1AE447E9}">
      <formula1>"A,B,C,D"</formula1>
    </dataValidation>
    <dataValidation type="list" allowBlank="1" showInputMessage="1" showErrorMessage="1" sqref="AK4:AN4" xr:uid="{D0800E56-8C7E-4D2B-9249-8B9F9642A10D}">
      <formula1>"予定,実績"</formula1>
    </dataValidation>
    <dataValidation type="list" allowBlank="1" showInputMessage="1" showErrorMessage="1" sqref="AK3:AN3" xr:uid="{847082F3-5B08-4C1C-AE8D-F8BFE33974DD}">
      <formula1>"４週,歴月"</formula1>
    </dataValidation>
    <dataValidation type="list" allowBlank="1" showInputMessage="1" showErrorMessage="1" sqref="B11:B30" xr:uid="{4CDCCC19-F659-463D-8B77-5ED97174EA43}">
      <formula1>"管理者,サービス管理責任者,職業指導員,生活支援員"</formula1>
    </dataValidation>
  </dataValidations>
  <printOptions horizontalCentered="1" verticalCentered="1"/>
  <pageMargins left="0.19685039370078741" right="0.19685039370078741" top="0.39370078740157483" bottom="0.19685039370078741" header="0.19685039370078741" footer="0.39370078740157483"/>
  <pageSetup paperSize="9" scale="77" fitToWidth="0" fitToHeight="0" orientation="landscape" r:id="rId1"/>
  <headerFooter alignWithMargins="0">
    <oddHeader>&amp;L&amp;"ＭＳ ゴシック,標準"&amp;10（参考様式）</oddHeader>
  </headerFooter>
  <rowBreaks count="1" manualBreakCount="1">
    <brk id="35"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BFB8-E85E-4F2B-A069-5E448945B45D}">
  <dimension ref="A1:AU78"/>
  <sheetViews>
    <sheetView showGridLines="0" view="pageBreakPreview" zoomScaleNormal="100" zoomScaleSheetLayoutView="100" workbookViewId="0">
      <selection activeCell="A37" sqref="A37:C37"/>
    </sheetView>
  </sheetViews>
  <sheetFormatPr defaultColWidth="8.25" defaultRowHeight="21" customHeight="1"/>
  <cols>
    <col min="1" max="1" width="2.625" style="8" customWidth="1"/>
    <col min="2" max="2" width="14.75" style="2" customWidth="1"/>
    <col min="3" max="3" width="6.625" style="8" customWidth="1"/>
    <col min="4" max="5" width="7.625" style="8" customWidth="1"/>
    <col min="6" max="36" width="2.625" style="8" customWidth="1"/>
    <col min="37" max="37" width="6.625" style="8" customWidth="1"/>
    <col min="38" max="39" width="7.625" style="8" customWidth="1"/>
    <col min="40" max="40" width="5.625" style="8" customWidth="1"/>
    <col min="41" max="16384" width="8.25" style="8"/>
  </cols>
  <sheetData>
    <row r="1" spans="1:41" ht="20.100000000000001" customHeight="1">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133" t="s">
        <v>73</v>
      </c>
      <c r="AL1" s="133"/>
      <c r="AM1" s="133"/>
      <c r="AN1" s="133"/>
    </row>
    <row r="2" spans="1:41" ht="18" customHeight="1">
      <c r="A2" s="89" t="s">
        <v>78</v>
      </c>
      <c r="B2" s="9"/>
      <c r="C2" s="9"/>
      <c r="D2" s="9"/>
      <c r="E2" s="9"/>
      <c r="F2" s="9"/>
      <c r="G2" s="9"/>
      <c r="H2" s="9"/>
      <c r="I2" s="9"/>
      <c r="J2" s="9"/>
      <c r="K2" s="9"/>
      <c r="L2" s="9"/>
      <c r="M2" s="134">
        <v>2024</v>
      </c>
      <c r="N2" s="134"/>
      <c r="O2" s="134"/>
      <c r="P2" s="134"/>
      <c r="Q2" s="135" t="s">
        <v>3</v>
      </c>
      <c r="R2" s="135"/>
      <c r="S2" s="134"/>
      <c r="T2" s="134"/>
      <c r="U2" s="135" t="s">
        <v>4</v>
      </c>
      <c r="V2" s="135"/>
      <c r="W2" s="9"/>
      <c r="X2" s="9"/>
      <c r="Y2" s="9"/>
      <c r="Z2" s="5"/>
      <c r="AA2" s="5"/>
      <c r="AC2" s="7"/>
      <c r="AD2" s="9"/>
      <c r="AE2" s="9"/>
      <c r="AF2" s="9"/>
      <c r="AG2" s="9"/>
      <c r="AH2" s="9"/>
      <c r="AI2" s="7" t="s">
        <v>5</v>
      </c>
      <c r="AJ2" s="7"/>
      <c r="AK2" s="136"/>
      <c r="AL2" s="136"/>
      <c r="AM2" s="136"/>
      <c r="AN2" s="136"/>
      <c r="AO2" s="91" t="s">
        <v>161</v>
      </c>
    </row>
    <row r="3" spans="1:41" ht="18" customHeight="1">
      <c r="A3" s="10"/>
      <c r="B3" s="10"/>
      <c r="C3" s="10"/>
      <c r="D3" s="10"/>
      <c r="E3" s="10"/>
      <c r="F3" s="10"/>
      <c r="G3" s="10"/>
      <c r="H3" s="10"/>
      <c r="I3" s="10"/>
      <c r="J3" s="10"/>
      <c r="K3" s="10"/>
      <c r="L3" s="10"/>
      <c r="M3" s="90" t="s">
        <v>160</v>
      </c>
      <c r="N3" s="10"/>
      <c r="O3" s="10"/>
      <c r="P3" s="10"/>
      <c r="Q3" s="10"/>
      <c r="R3" s="10"/>
      <c r="S3" s="10"/>
      <c r="T3" s="10"/>
      <c r="U3" s="10"/>
      <c r="V3" s="10"/>
      <c r="W3" s="10"/>
      <c r="Y3" s="11"/>
      <c r="Z3" s="11"/>
      <c r="AA3" s="11"/>
      <c r="AB3" s="5"/>
      <c r="AC3" s="11"/>
      <c r="AD3" s="11"/>
      <c r="AE3" s="11"/>
      <c r="AF3" s="11"/>
      <c r="AG3" s="11"/>
      <c r="AH3" s="11"/>
      <c r="AI3" s="12" t="s">
        <v>6</v>
      </c>
      <c r="AJ3" s="7"/>
      <c r="AK3" s="137"/>
      <c r="AL3" s="137"/>
      <c r="AM3" s="137"/>
      <c r="AN3" s="137"/>
      <c r="AO3" s="91" t="s">
        <v>162</v>
      </c>
    </row>
    <row r="4" spans="1:41" ht="18" customHeight="1">
      <c r="A4" s="10"/>
      <c r="B4" s="10"/>
      <c r="C4" s="10"/>
      <c r="D4" s="10"/>
      <c r="E4" s="10"/>
      <c r="F4" s="10"/>
      <c r="G4" s="10"/>
      <c r="H4" s="10"/>
      <c r="I4" s="10"/>
      <c r="J4" s="10"/>
      <c r="K4" s="10"/>
      <c r="L4" s="10"/>
      <c r="M4" s="10"/>
      <c r="N4" s="10"/>
      <c r="O4" s="10"/>
      <c r="P4" s="10"/>
      <c r="Q4" s="10"/>
      <c r="R4" s="10"/>
      <c r="S4" s="10"/>
      <c r="T4" s="10"/>
      <c r="U4" s="10"/>
      <c r="V4" s="10"/>
      <c r="W4" s="10"/>
      <c r="Y4" s="11"/>
      <c r="Z4" s="11"/>
      <c r="AA4" s="11"/>
      <c r="AB4" s="5"/>
      <c r="AC4" s="11"/>
      <c r="AD4" s="11"/>
      <c r="AE4" s="11"/>
      <c r="AF4" s="11"/>
      <c r="AG4" s="11"/>
      <c r="AH4" s="11"/>
      <c r="AI4" s="12" t="s">
        <v>7</v>
      </c>
      <c r="AJ4" s="7"/>
      <c r="AK4" s="137"/>
      <c r="AL4" s="137"/>
      <c r="AM4" s="137"/>
      <c r="AN4" s="137"/>
      <c r="AO4" s="91" t="s">
        <v>163</v>
      </c>
    </row>
    <row r="5" spans="1:41" ht="18" customHeight="1">
      <c r="A5" s="10"/>
      <c r="B5" s="10"/>
      <c r="C5" s="10"/>
      <c r="D5" s="10"/>
      <c r="E5" s="10"/>
      <c r="F5" s="10"/>
      <c r="G5" s="10"/>
      <c r="H5" s="10"/>
      <c r="I5" s="10"/>
      <c r="J5" s="10"/>
      <c r="K5" s="10"/>
      <c r="L5" s="10"/>
      <c r="M5" s="10"/>
      <c r="N5" s="10"/>
      <c r="O5" s="10"/>
      <c r="P5" s="10"/>
      <c r="Q5" s="10"/>
      <c r="R5" s="10"/>
      <c r="S5" s="10"/>
      <c r="U5" s="10"/>
      <c r="V5" s="10"/>
      <c r="W5" s="10"/>
      <c r="Y5" s="11"/>
      <c r="Z5" s="11"/>
      <c r="AA5" s="11"/>
      <c r="AB5" s="5"/>
      <c r="AC5" s="11"/>
      <c r="AD5" s="11"/>
      <c r="AE5" s="11"/>
      <c r="AF5" s="11"/>
      <c r="AG5" s="12" t="s">
        <v>8</v>
      </c>
      <c r="AH5" s="138"/>
      <c r="AI5" s="138"/>
      <c r="AJ5" s="138"/>
      <c r="AK5" s="11" t="s">
        <v>9</v>
      </c>
      <c r="AL5" s="13"/>
      <c r="AM5" s="11" t="s">
        <v>10</v>
      </c>
      <c r="AN5" s="5"/>
    </row>
    <row r="6" spans="1:41" ht="9.9499999999999993" customHeight="1">
      <c r="A6" s="5"/>
      <c r="B6" s="14"/>
      <c r="C6" s="14"/>
      <c r="D6" s="14"/>
      <c r="E6" s="14"/>
      <c r="F6" s="14"/>
      <c r="G6" s="14"/>
      <c r="H6" s="14"/>
      <c r="I6" s="14"/>
      <c r="J6" s="14"/>
      <c r="K6" s="14"/>
      <c r="L6" s="14"/>
      <c r="M6" s="14"/>
      <c r="N6" s="14"/>
      <c r="O6" s="14"/>
      <c r="P6" s="14"/>
      <c r="Q6" s="14"/>
      <c r="R6" s="14"/>
      <c r="S6" s="14"/>
      <c r="T6" s="14"/>
      <c r="U6" s="14"/>
      <c r="V6" s="14"/>
      <c r="W6" s="14"/>
      <c r="X6" s="9"/>
      <c r="Y6" s="9"/>
      <c r="Z6" s="9"/>
      <c r="AA6" s="9"/>
      <c r="AB6" s="9"/>
      <c r="AC6" s="9"/>
      <c r="AD6" s="9"/>
      <c r="AE6" s="9"/>
      <c r="AF6" s="9"/>
      <c r="AG6" s="9"/>
      <c r="AH6" s="9"/>
      <c r="AI6" s="9"/>
      <c r="AJ6" s="9"/>
      <c r="AK6" s="9"/>
      <c r="AL6" s="9"/>
      <c r="AM6" s="5"/>
      <c r="AN6" s="5"/>
    </row>
    <row r="7" spans="1:41" ht="15" customHeight="1">
      <c r="A7" s="126" t="s">
        <v>11</v>
      </c>
      <c r="B7" s="116" t="s">
        <v>12</v>
      </c>
      <c r="C7" s="128" t="s">
        <v>13</v>
      </c>
      <c r="D7" s="116" t="s">
        <v>14</v>
      </c>
      <c r="E7" s="108" t="s">
        <v>15</v>
      </c>
      <c r="F7" s="131" t="s">
        <v>16</v>
      </c>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2" t="s">
        <v>17</v>
      </c>
      <c r="AL7" s="117" t="s">
        <v>18</v>
      </c>
      <c r="AM7" s="127" t="s">
        <v>19</v>
      </c>
      <c r="AN7" s="127"/>
    </row>
    <row r="8" spans="1:41" ht="15" customHeight="1">
      <c r="A8" s="126"/>
      <c r="B8" s="116"/>
      <c r="C8" s="129"/>
      <c r="D8" s="116"/>
      <c r="E8" s="108"/>
      <c r="F8" s="116" t="s">
        <v>20</v>
      </c>
      <c r="G8" s="116"/>
      <c r="H8" s="116"/>
      <c r="I8" s="116"/>
      <c r="J8" s="116"/>
      <c r="K8" s="116"/>
      <c r="L8" s="116"/>
      <c r="M8" s="116" t="s">
        <v>21</v>
      </c>
      <c r="N8" s="116"/>
      <c r="O8" s="116"/>
      <c r="P8" s="116"/>
      <c r="Q8" s="116"/>
      <c r="R8" s="116"/>
      <c r="S8" s="116"/>
      <c r="T8" s="116" t="s">
        <v>22</v>
      </c>
      <c r="U8" s="116"/>
      <c r="V8" s="116"/>
      <c r="W8" s="116"/>
      <c r="X8" s="116"/>
      <c r="Y8" s="116"/>
      <c r="Z8" s="116"/>
      <c r="AA8" s="116" t="s">
        <v>23</v>
      </c>
      <c r="AB8" s="116"/>
      <c r="AC8" s="116"/>
      <c r="AD8" s="116"/>
      <c r="AE8" s="116"/>
      <c r="AF8" s="116"/>
      <c r="AG8" s="116"/>
      <c r="AH8" s="116" t="s">
        <v>24</v>
      </c>
      <c r="AI8" s="116"/>
      <c r="AJ8" s="116"/>
      <c r="AK8" s="132"/>
      <c r="AL8" s="117"/>
      <c r="AM8" s="127"/>
      <c r="AN8" s="127"/>
    </row>
    <row r="9" spans="1:41" ht="15" customHeight="1">
      <c r="A9" s="126"/>
      <c r="B9" s="116"/>
      <c r="C9" s="129"/>
      <c r="D9" s="116"/>
      <c r="E9" s="108"/>
      <c r="F9" s="15">
        <f>DATE($M$2,$S$2,1)</f>
        <v>45261</v>
      </c>
      <c r="G9" s="15">
        <f>DATE($M$2,$S$2,2)</f>
        <v>45262</v>
      </c>
      <c r="H9" s="15">
        <f>DATE($M$2,$S$2,3)</f>
        <v>45263</v>
      </c>
      <c r="I9" s="15">
        <f>DATE($M$2,$S$2,4)</f>
        <v>45264</v>
      </c>
      <c r="J9" s="15">
        <f>DATE($M$2,$S$2,5)</f>
        <v>45265</v>
      </c>
      <c r="K9" s="15">
        <f>DATE($M$2,$S$2,6)</f>
        <v>45266</v>
      </c>
      <c r="L9" s="15">
        <f>DATE($M$2,$S$2,7)</f>
        <v>45267</v>
      </c>
      <c r="M9" s="15">
        <f>DATE($M$2,$S$2,8)</f>
        <v>45268</v>
      </c>
      <c r="N9" s="15">
        <f>DATE($M$2,$S$2,9)</f>
        <v>45269</v>
      </c>
      <c r="O9" s="15">
        <f>DATE($M$2,$S$2,10)</f>
        <v>45270</v>
      </c>
      <c r="P9" s="15">
        <f>DATE($M$2,$S$2,11)</f>
        <v>45271</v>
      </c>
      <c r="Q9" s="15">
        <f>DATE($M$2,$S$2,12)</f>
        <v>45272</v>
      </c>
      <c r="R9" s="15">
        <f>DATE($M$2,$S$2,13)</f>
        <v>45273</v>
      </c>
      <c r="S9" s="15">
        <f>DATE($M$2,$S$2,14)</f>
        <v>45274</v>
      </c>
      <c r="T9" s="15">
        <f>DATE($M$2,$S$2,15)</f>
        <v>45275</v>
      </c>
      <c r="U9" s="15">
        <f>DATE($M$2,$S$2,16)</f>
        <v>45276</v>
      </c>
      <c r="V9" s="15">
        <f>DATE($M$2,$S$2,17)</f>
        <v>45277</v>
      </c>
      <c r="W9" s="15">
        <f>DATE($M$2,$S$2,18)</f>
        <v>45278</v>
      </c>
      <c r="X9" s="15">
        <f>DATE($M$2,$S$2,19)</f>
        <v>45279</v>
      </c>
      <c r="Y9" s="15">
        <f>DATE($M$2,$S$2,20)</f>
        <v>45280</v>
      </c>
      <c r="Z9" s="15">
        <f>DATE($M$2,$S$2,21)</f>
        <v>45281</v>
      </c>
      <c r="AA9" s="15">
        <f>DATE($M$2,$S$2,22)</f>
        <v>45282</v>
      </c>
      <c r="AB9" s="15">
        <f>DATE($M$2,$S$2,23)</f>
        <v>45283</v>
      </c>
      <c r="AC9" s="15">
        <f>DATE($M$2,$S$2,24)</f>
        <v>45284</v>
      </c>
      <c r="AD9" s="15">
        <f>DATE($M$2,$S$2,25)</f>
        <v>45285</v>
      </c>
      <c r="AE9" s="15">
        <f>DATE($M$2,$S$2,26)</f>
        <v>45286</v>
      </c>
      <c r="AF9" s="15">
        <f>DATE($M$2,$S$2,27)</f>
        <v>45287</v>
      </c>
      <c r="AG9" s="15">
        <f>DATE($M$2,$S$2,28)</f>
        <v>45288</v>
      </c>
      <c r="AH9" s="15">
        <f>IF(DAY(EOMONTH(F9,0))&lt;29,"",DATE($M$2,$S$2,29))</f>
        <v>45289</v>
      </c>
      <c r="AI9" s="15">
        <f>IF(DAY(EOMONTH(F9,0))&lt;30,"",DATE($M$2,$S$2,30))</f>
        <v>45290</v>
      </c>
      <c r="AJ9" s="15">
        <f>IF(DAY(EOMONTH(F9,0))&lt;31,"",DATE($M$2,$S$2,31))</f>
        <v>45291</v>
      </c>
      <c r="AK9" s="132"/>
      <c r="AL9" s="117"/>
      <c r="AM9" s="127"/>
      <c r="AN9" s="127"/>
    </row>
    <row r="10" spans="1:41" ht="15" customHeight="1">
      <c r="A10" s="126"/>
      <c r="B10" s="116"/>
      <c r="C10" s="130"/>
      <c r="D10" s="116"/>
      <c r="E10" s="108"/>
      <c r="F10" s="16">
        <f>DATE($M$2,$S$2,1)</f>
        <v>45261</v>
      </c>
      <c r="G10" s="16">
        <f>DATE($M$2,$S$2,2)</f>
        <v>45262</v>
      </c>
      <c r="H10" s="16">
        <f>DATE($M$2,$S$2,3)</f>
        <v>45263</v>
      </c>
      <c r="I10" s="16">
        <f>DATE($M$2,$S$2,4)</f>
        <v>45264</v>
      </c>
      <c r="J10" s="16">
        <f>DATE($M$2,$S$2,5)</f>
        <v>45265</v>
      </c>
      <c r="K10" s="16">
        <f>DATE($M$2,$S$2,6)</f>
        <v>45266</v>
      </c>
      <c r="L10" s="16">
        <f>DATE($M$2,$S$2,7)</f>
        <v>45267</v>
      </c>
      <c r="M10" s="16">
        <f>DATE($M$2,$S$2,8)</f>
        <v>45268</v>
      </c>
      <c r="N10" s="16">
        <f>DATE($M$2,$S$2,9)</f>
        <v>45269</v>
      </c>
      <c r="O10" s="16">
        <f>DATE($M$2,$S$2,10)</f>
        <v>45270</v>
      </c>
      <c r="P10" s="16">
        <f>DATE($M$2,$S$2,11)</f>
        <v>45271</v>
      </c>
      <c r="Q10" s="16">
        <f>DATE($M$2,$S$2,12)</f>
        <v>45272</v>
      </c>
      <c r="R10" s="16">
        <f>DATE($M$2,$S$2,13)</f>
        <v>45273</v>
      </c>
      <c r="S10" s="16">
        <f>DATE($M$2,$S$2,14)</f>
        <v>45274</v>
      </c>
      <c r="T10" s="16">
        <f>DATE($M$2,$S$2,15)</f>
        <v>45275</v>
      </c>
      <c r="U10" s="16">
        <f>DATE($M$2,$S$2,16)</f>
        <v>45276</v>
      </c>
      <c r="V10" s="16">
        <f>DATE($M$2,$S$2,17)</f>
        <v>45277</v>
      </c>
      <c r="W10" s="16">
        <f>DATE($M$2,$S$2,18)</f>
        <v>45278</v>
      </c>
      <c r="X10" s="16">
        <f>DATE($M$2,$S$2,19)</f>
        <v>45279</v>
      </c>
      <c r="Y10" s="16">
        <f>DATE($M$2,$S$2,20)</f>
        <v>45280</v>
      </c>
      <c r="Z10" s="16">
        <f>DATE($M$2,$S$2,21)</f>
        <v>45281</v>
      </c>
      <c r="AA10" s="16">
        <f>DATE($M$2,$S$2,22)</f>
        <v>45282</v>
      </c>
      <c r="AB10" s="16">
        <f>DATE($M$2,$S$2,23)</f>
        <v>45283</v>
      </c>
      <c r="AC10" s="16">
        <f>DATE($M$2,$S$2,24)</f>
        <v>45284</v>
      </c>
      <c r="AD10" s="16">
        <f>DATE($M$2,$S$2,25)</f>
        <v>45285</v>
      </c>
      <c r="AE10" s="16">
        <f>DATE($M$2,$S$2,26)</f>
        <v>45286</v>
      </c>
      <c r="AF10" s="16">
        <f>DATE($M$2,$S$2,27)</f>
        <v>45287</v>
      </c>
      <c r="AG10" s="16">
        <f>DATE($M$2,$S$2,28)</f>
        <v>45288</v>
      </c>
      <c r="AH10" s="16">
        <f>IF(DAY(EOMONTH(F10,0))&lt;29,"",DATE($M$2,$S$2,29))</f>
        <v>45289</v>
      </c>
      <c r="AI10" s="16">
        <f>IF(DAY(EOMONTH(F10,0))&lt;30,"",DATE($M$2,$S$2,30))</f>
        <v>45290</v>
      </c>
      <c r="AJ10" s="16">
        <f>IF(DAY(EOMONTH(F10,0))&lt;31,"",DATE($M$2,$S$2,31))</f>
        <v>45291</v>
      </c>
      <c r="AK10" s="132"/>
      <c r="AL10" s="117"/>
      <c r="AM10" s="127"/>
      <c r="AN10" s="127"/>
    </row>
    <row r="11" spans="1:41" ht="18" customHeight="1">
      <c r="A11" s="17">
        <v>1</v>
      </c>
      <c r="B11" s="18" t="s">
        <v>165</v>
      </c>
      <c r="C11" s="19" t="s">
        <v>26</v>
      </c>
      <c r="D11" s="20"/>
      <c r="E11" s="21" t="s">
        <v>166</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3">
        <f>IF($AK$3="４週",SUM(F11:AG11),SUM(F11:AJ11))</f>
        <v>0</v>
      </c>
      <c r="AL11" s="24">
        <f>IF($AK$3="４週",AK11/4,AK11/(DAY(EOMONTH($F$9,0))/7))</f>
        <v>0</v>
      </c>
      <c r="AM11" s="125"/>
      <c r="AN11" s="125"/>
      <c r="AO11" s="91" t="s">
        <v>170</v>
      </c>
    </row>
    <row r="12" spans="1:41" ht="18" customHeight="1">
      <c r="A12" s="17">
        <v>2</v>
      </c>
      <c r="B12" s="18" t="s">
        <v>25</v>
      </c>
      <c r="C12" s="19" t="s">
        <v>27</v>
      </c>
      <c r="D12" s="20"/>
      <c r="E12" s="21" t="s">
        <v>167</v>
      </c>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3">
        <f t="shared" ref="AK12:AK22" si="0">IF($AK$3="４週",SUM(F12:AG12),SUM(F12:AJ12))</f>
        <v>0</v>
      </c>
      <c r="AL12" s="24">
        <f>IF($AK$3="４週",AK12/4,AK12/(DAY(EOMONTH($F$9,0))/7))</f>
        <v>0</v>
      </c>
      <c r="AM12" s="125"/>
      <c r="AN12" s="125"/>
      <c r="AO12" s="91" t="s">
        <v>171</v>
      </c>
    </row>
    <row r="13" spans="1:41" ht="18" customHeight="1">
      <c r="A13" s="17">
        <v>3</v>
      </c>
      <c r="B13" s="18" t="s">
        <v>164</v>
      </c>
      <c r="C13" s="19" t="s">
        <v>28</v>
      </c>
      <c r="D13" s="20"/>
      <c r="E13" s="21" t="s">
        <v>168</v>
      </c>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3">
        <f t="shared" si="0"/>
        <v>0</v>
      </c>
      <c r="AL13" s="24">
        <f>IF($AK$3="４週",AK13/4,AK13/(DAY(EOMONTH($F$9,0))/7))</f>
        <v>0</v>
      </c>
      <c r="AM13" s="125"/>
      <c r="AN13" s="125"/>
    </row>
    <row r="14" spans="1:41" ht="18" customHeight="1">
      <c r="A14" s="17">
        <v>4</v>
      </c>
      <c r="B14" s="18" t="s">
        <v>164</v>
      </c>
      <c r="C14" s="19" t="s">
        <v>29</v>
      </c>
      <c r="D14" s="20"/>
      <c r="E14" s="21" t="s">
        <v>169</v>
      </c>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3">
        <f t="shared" si="0"/>
        <v>0</v>
      </c>
      <c r="AL14" s="24">
        <f>IF($AK$3="４週",AK14/4,AK14/(DAY(EOMONTH($F$9,0))/7))</f>
        <v>0</v>
      </c>
      <c r="AM14" s="125"/>
      <c r="AN14" s="125"/>
    </row>
    <row r="15" spans="1:41" ht="18" customHeight="1">
      <c r="A15" s="17">
        <v>5</v>
      </c>
      <c r="B15" s="18"/>
      <c r="C15" s="19"/>
      <c r="D15" s="20"/>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3">
        <f t="shared" si="0"/>
        <v>0</v>
      </c>
      <c r="AL15" s="24">
        <f t="shared" ref="AL15:AL30" si="1">IF($AK$3="４週",AK15/4,AK15/(DAY(EOMONTH($F$9,0))/7))</f>
        <v>0</v>
      </c>
      <c r="AM15" s="125"/>
      <c r="AN15" s="125"/>
    </row>
    <row r="16" spans="1:41" ht="18" customHeight="1">
      <c r="A16" s="17">
        <v>6</v>
      </c>
      <c r="B16" s="18"/>
      <c r="C16" s="19"/>
      <c r="D16" s="20"/>
      <c r="E16" s="21"/>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3">
        <f t="shared" si="0"/>
        <v>0</v>
      </c>
      <c r="AL16" s="24">
        <f t="shared" si="1"/>
        <v>0</v>
      </c>
      <c r="AM16" s="125"/>
      <c r="AN16" s="125"/>
    </row>
    <row r="17" spans="1:40" ht="18" customHeight="1">
      <c r="A17" s="17">
        <v>7</v>
      </c>
      <c r="B17" s="18"/>
      <c r="C17" s="19"/>
      <c r="D17" s="20"/>
      <c r="E17" s="21"/>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3">
        <f t="shared" si="0"/>
        <v>0</v>
      </c>
      <c r="AL17" s="24">
        <f t="shared" si="1"/>
        <v>0</v>
      </c>
      <c r="AM17" s="125"/>
      <c r="AN17" s="125"/>
    </row>
    <row r="18" spans="1:40" ht="18" customHeight="1">
      <c r="A18" s="17">
        <v>8</v>
      </c>
      <c r="B18" s="18"/>
      <c r="C18" s="19"/>
      <c r="D18" s="20"/>
      <c r="E18" s="21"/>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3">
        <f t="shared" si="0"/>
        <v>0</v>
      </c>
      <c r="AL18" s="24">
        <f t="shared" si="1"/>
        <v>0</v>
      </c>
      <c r="AM18" s="125"/>
      <c r="AN18" s="125"/>
    </row>
    <row r="19" spans="1:40" ht="18" customHeight="1">
      <c r="A19" s="17">
        <v>9</v>
      </c>
      <c r="B19" s="18"/>
      <c r="C19" s="19"/>
      <c r="D19" s="20"/>
      <c r="E19" s="21"/>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3">
        <f t="shared" si="0"/>
        <v>0</v>
      </c>
      <c r="AL19" s="24">
        <f t="shared" si="1"/>
        <v>0</v>
      </c>
      <c r="AM19" s="125"/>
      <c r="AN19" s="125"/>
    </row>
    <row r="20" spans="1:40" ht="18" customHeight="1">
      <c r="A20" s="17">
        <v>10</v>
      </c>
      <c r="B20" s="18"/>
      <c r="C20" s="19"/>
      <c r="D20" s="20"/>
      <c r="E20" s="21"/>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3">
        <f t="shared" si="0"/>
        <v>0</v>
      </c>
      <c r="AL20" s="24">
        <f t="shared" si="1"/>
        <v>0</v>
      </c>
      <c r="AM20" s="125"/>
      <c r="AN20" s="125"/>
    </row>
    <row r="21" spans="1:40" ht="18" customHeight="1">
      <c r="A21" s="17">
        <v>11</v>
      </c>
      <c r="B21" s="18"/>
      <c r="C21" s="19"/>
      <c r="D21" s="20"/>
      <c r="E21" s="21"/>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3">
        <f t="shared" si="0"/>
        <v>0</v>
      </c>
      <c r="AL21" s="24">
        <f t="shared" si="1"/>
        <v>0</v>
      </c>
      <c r="AM21" s="125"/>
      <c r="AN21" s="125"/>
    </row>
    <row r="22" spans="1:40" ht="18" customHeight="1">
      <c r="A22" s="17">
        <v>12</v>
      </c>
      <c r="B22" s="18"/>
      <c r="C22" s="19"/>
      <c r="D22" s="20"/>
      <c r="E22" s="21"/>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3">
        <f t="shared" si="0"/>
        <v>0</v>
      </c>
      <c r="AL22" s="24">
        <f t="shared" si="1"/>
        <v>0</v>
      </c>
      <c r="AM22" s="125"/>
      <c r="AN22" s="125"/>
    </row>
    <row r="23" spans="1:40" ht="18" customHeight="1">
      <c r="A23" s="17">
        <v>13</v>
      </c>
      <c r="B23" s="18"/>
      <c r="C23" s="19"/>
      <c r="D23" s="20"/>
      <c r="E23" s="21"/>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3">
        <f t="shared" ref="AK23:AK29" si="2">IF($AK$3="４週",SUM(F23:AG23),SUM(F23:AJ23))</f>
        <v>0</v>
      </c>
      <c r="AL23" s="24">
        <f t="shared" si="1"/>
        <v>0</v>
      </c>
      <c r="AM23" s="125"/>
      <c r="AN23" s="125"/>
    </row>
    <row r="24" spans="1:40" ht="18" customHeight="1">
      <c r="A24" s="17">
        <v>14</v>
      </c>
      <c r="B24" s="18"/>
      <c r="C24" s="19"/>
      <c r="D24" s="20"/>
      <c r="E24" s="21"/>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3">
        <f t="shared" si="2"/>
        <v>0</v>
      </c>
      <c r="AL24" s="24">
        <f t="shared" si="1"/>
        <v>0</v>
      </c>
      <c r="AM24" s="125"/>
      <c r="AN24" s="125"/>
    </row>
    <row r="25" spans="1:40" ht="18" customHeight="1">
      <c r="A25" s="17">
        <v>15</v>
      </c>
      <c r="B25" s="18"/>
      <c r="C25" s="19"/>
      <c r="D25" s="20"/>
      <c r="E25" s="21"/>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3">
        <f t="shared" si="2"/>
        <v>0</v>
      </c>
      <c r="AL25" s="24">
        <f t="shared" si="1"/>
        <v>0</v>
      </c>
      <c r="AM25" s="125"/>
      <c r="AN25" s="125"/>
    </row>
    <row r="26" spans="1:40" ht="18" customHeight="1">
      <c r="A26" s="17">
        <v>16</v>
      </c>
      <c r="B26" s="18"/>
      <c r="C26" s="19"/>
      <c r="D26" s="20"/>
      <c r="E26" s="21"/>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3">
        <f t="shared" si="2"/>
        <v>0</v>
      </c>
      <c r="AL26" s="24">
        <f t="shared" si="1"/>
        <v>0</v>
      </c>
      <c r="AM26" s="125"/>
      <c r="AN26" s="125"/>
    </row>
    <row r="27" spans="1:40" ht="18" customHeight="1">
      <c r="A27" s="17">
        <v>17</v>
      </c>
      <c r="B27" s="18"/>
      <c r="C27" s="19"/>
      <c r="D27" s="20"/>
      <c r="E27" s="21"/>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3">
        <f t="shared" si="2"/>
        <v>0</v>
      </c>
      <c r="AL27" s="24">
        <f t="shared" si="1"/>
        <v>0</v>
      </c>
      <c r="AM27" s="125"/>
      <c r="AN27" s="125"/>
    </row>
    <row r="28" spans="1:40" ht="18" customHeight="1">
      <c r="A28" s="17">
        <v>18</v>
      </c>
      <c r="B28" s="18"/>
      <c r="C28" s="19"/>
      <c r="D28" s="20"/>
      <c r="E28" s="21"/>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3">
        <f t="shared" si="2"/>
        <v>0</v>
      </c>
      <c r="AL28" s="24">
        <f t="shared" si="1"/>
        <v>0</v>
      </c>
      <c r="AM28" s="125"/>
      <c r="AN28" s="125"/>
    </row>
    <row r="29" spans="1:40" ht="18" customHeight="1">
      <c r="A29" s="17">
        <v>19</v>
      </c>
      <c r="B29" s="18"/>
      <c r="C29" s="19"/>
      <c r="D29" s="20"/>
      <c r="E29" s="21"/>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3">
        <f t="shared" si="2"/>
        <v>0</v>
      </c>
      <c r="AL29" s="24">
        <f t="shared" si="1"/>
        <v>0</v>
      </c>
      <c r="AM29" s="125"/>
      <c r="AN29" s="125"/>
    </row>
    <row r="30" spans="1:40" ht="18" customHeight="1">
      <c r="A30" s="17">
        <v>20</v>
      </c>
      <c r="B30" s="18"/>
      <c r="C30" s="19"/>
      <c r="D30" s="20"/>
      <c r="E30" s="21"/>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3">
        <f>IF($AK$3="４週",SUM(F30:AG30),SUM(F30:AJ30))</f>
        <v>0</v>
      </c>
      <c r="AL30" s="24">
        <f t="shared" si="1"/>
        <v>0</v>
      </c>
      <c r="AM30" s="125"/>
      <c r="AN30" s="125"/>
    </row>
    <row r="31" spans="1:40" ht="18" customHeight="1">
      <c r="A31" s="108" t="s">
        <v>30</v>
      </c>
      <c r="B31" s="109"/>
      <c r="C31" s="109"/>
      <c r="D31" s="109"/>
      <c r="E31" s="109"/>
      <c r="F31" s="25">
        <f>+SUM(F11:F30)</f>
        <v>0</v>
      </c>
      <c r="G31" s="25">
        <f t="shared" ref="G31:AJ31" si="3">+SUM(G11:G30)</f>
        <v>0</v>
      </c>
      <c r="H31" s="25">
        <f t="shared" si="3"/>
        <v>0</v>
      </c>
      <c r="I31" s="25">
        <f t="shared" si="3"/>
        <v>0</v>
      </c>
      <c r="J31" s="25">
        <f t="shared" si="3"/>
        <v>0</v>
      </c>
      <c r="K31" s="25">
        <f t="shared" si="3"/>
        <v>0</v>
      </c>
      <c r="L31" s="25">
        <f t="shared" si="3"/>
        <v>0</v>
      </c>
      <c r="M31" s="25">
        <f t="shared" si="3"/>
        <v>0</v>
      </c>
      <c r="N31" s="25">
        <f t="shared" si="3"/>
        <v>0</v>
      </c>
      <c r="O31" s="25">
        <f t="shared" si="3"/>
        <v>0</v>
      </c>
      <c r="P31" s="25">
        <f t="shared" si="3"/>
        <v>0</v>
      </c>
      <c r="Q31" s="25">
        <f t="shared" si="3"/>
        <v>0</v>
      </c>
      <c r="R31" s="25">
        <f t="shared" si="3"/>
        <v>0</v>
      </c>
      <c r="S31" s="25">
        <f t="shared" si="3"/>
        <v>0</v>
      </c>
      <c r="T31" s="25">
        <f t="shared" si="3"/>
        <v>0</v>
      </c>
      <c r="U31" s="25">
        <f t="shared" si="3"/>
        <v>0</v>
      </c>
      <c r="V31" s="25">
        <f t="shared" si="3"/>
        <v>0</v>
      </c>
      <c r="W31" s="25">
        <f t="shared" si="3"/>
        <v>0</v>
      </c>
      <c r="X31" s="25">
        <f t="shared" si="3"/>
        <v>0</v>
      </c>
      <c r="Y31" s="25">
        <f t="shared" si="3"/>
        <v>0</v>
      </c>
      <c r="Z31" s="25">
        <f t="shared" si="3"/>
        <v>0</v>
      </c>
      <c r="AA31" s="25">
        <f t="shared" si="3"/>
        <v>0</v>
      </c>
      <c r="AB31" s="25">
        <f t="shared" si="3"/>
        <v>0</v>
      </c>
      <c r="AC31" s="25">
        <f t="shared" si="3"/>
        <v>0</v>
      </c>
      <c r="AD31" s="25">
        <f t="shared" si="3"/>
        <v>0</v>
      </c>
      <c r="AE31" s="25">
        <f t="shared" si="3"/>
        <v>0</v>
      </c>
      <c r="AF31" s="25">
        <f t="shared" si="3"/>
        <v>0</v>
      </c>
      <c r="AG31" s="25">
        <f t="shared" si="3"/>
        <v>0</v>
      </c>
      <c r="AH31" s="25">
        <f t="shared" si="3"/>
        <v>0</v>
      </c>
      <c r="AI31" s="25">
        <f t="shared" si="3"/>
        <v>0</v>
      </c>
      <c r="AJ31" s="25">
        <f t="shared" si="3"/>
        <v>0</v>
      </c>
      <c r="AK31" s="23">
        <f>IF($AK$3="４週",SUM(F31:AG31),SUM(F31:AJ31))</f>
        <v>0</v>
      </c>
      <c r="AL31" s="24">
        <f>IF($AK$3="４週",AK31/4,AK31/(DAY(EOMONTH($F$9,0))/7))</f>
        <v>0</v>
      </c>
      <c r="AM31" s="126"/>
      <c r="AN31" s="126"/>
    </row>
    <row r="32" spans="1:40" ht="18" customHeight="1">
      <c r="A32" s="109" t="s">
        <v>31</v>
      </c>
      <c r="B32" s="109"/>
      <c r="C32" s="109"/>
      <c r="D32" s="109"/>
      <c r="E32" s="110"/>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5"/>
      <c r="AL32" s="27"/>
      <c r="AM32" s="126"/>
      <c r="AN32" s="126"/>
    </row>
    <row r="33" spans="1:47" ht="15" customHeight="1">
      <c r="A33" s="14"/>
      <c r="B33" s="14"/>
      <c r="C33" s="14"/>
      <c r="D33" s="14"/>
      <c r="E33" s="14"/>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14"/>
      <c r="AL33" s="14"/>
      <c r="AM33" s="5"/>
    </row>
    <row r="34" spans="1:47" ht="15" customHeight="1">
      <c r="A34" s="14"/>
      <c r="B34" s="14"/>
      <c r="C34" s="14"/>
      <c r="D34" s="14"/>
      <c r="E34" s="14"/>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14"/>
      <c r="AL34" s="14"/>
      <c r="AM34" s="5"/>
    </row>
    <row r="35" spans="1:47" ht="15" customHeight="1">
      <c r="A35" s="14"/>
      <c r="B35" s="14"/>
      <c r="C35" s="14"/>
      <c r="D35" s="14"/>
      <c r="E35" s="14"/>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14"/>
      <c r="AL35" s="14"/>
      <c r="AM35" s="5"/>
    </row>
    <row r="36" spans="1:47" ht="21" customHeight="1">
      <c r="A36" s="4" t="s">
        <v>192</v>
      </c>
      <c r="B36" s="14"/>
      <c r="C36" s="14"/>
      <c r="D36" s="14"/>
      <c r="E36" s="14"/>
      <c r="F36" s="14"/>
      <c r="G36" s="28"/>
      <c r="H36" s="28"/>
      <c r="I36" s="28"/>
      <c r="J36" s="28"/>
      <c r="K36" s="28"/>
      <c r="L36" s="28"/>
      <c r="M36" s="28"/>
      <c r="N36" s="28"/>
      <c r="O36" s="28"/>
      <c r="AM36" s="14"/>
      <c r="AN36" s="5"/>
      <c r="AO36" s="104" t="s">
        <v>191</v>
      </c>
      <c r="AP36" s="104"/>
      <c r="AQ36" s="104"/>
      <c r="AR36" s="104"/>
      <c r="AS36" s="104"/>
      <c r="AT36" s="104"/>
      <c r="AU36" s="104"/>
    </row>
    <row r="37" spans="1:47" ht="24.95" customHeight="1">
      <c r="A37" s="116"/>
      <c r="B37" s="116"/>
      <c r="C37" s="116"/>
      <c r="D37" s="29">
        <v>4</v>
      </c>
      <c r="E37" s="29">
        <v>5</v>
      </c>
      <c r="F37" s="124">
        <v>6</v>
      </c>
      <c r="G37" s="124"/>
      <c r="H37" s="124"/>
      <c r="I37" s="124">
        <v>7</v>
      </c>
      <c r="J37" s="124"/>
      <c r="K37" s="124"/>
      <c r="L37" s="124">
        <v>8</v>
      </c>
      <c r="M37" s="124"/>
      <c r="N37" s="124"/>
      <c r="O37" s="124">
        <v>9</v>
      </c>
      <c r="P37" s="124"/>
      <c r="Q37" s="124"/>
      <c r="R37" s="124">
        <v>10</v>
      </c>
      <c r="S37" s="124"/>
      <c r="T37" s="124"/>
      <c r="U37" s="124">
        <v>11</v>
      </c>
      <c r="V37" s="124"/>
      <c r="W37" s="124"/>
      <c r="X37" s="124">
        <v>12</v>
      </c>
      <c r="Y37" s="124"/>
      <c r="Z37" s="124"/>
      <c r="AA37" s="124">
        <v>1</v>
      </c>
      <c r="AB37" s="124"/>
      <c r="AC37" s="124"/>
      <c r="AD37" s="124">
        <v>2</v>
      </c>
      <c r="AE37" s="124"/>
      <c r="AF37" s="124"/>
      <c r="AG37" s="124">
        <v>3</v>
      </c>
      <c r="AH37" s="124"/>
      <c r="AI37" s="124"/>
      <c r="AJ37" s="116" t="s">
        <v>32</v>
      </c>
      <c r="AK37" s="116"/>
      <c r="AL37" s="30" t="s">
        <v>33</v>
      </c>
      <c r="AM37"/>
      <c r="AN37"/>
      <c r="AO37" s="104"/>
      <c r="AP37" s="104"/>
      <c r="AQ37" s="104"/>
      <c r="AR37" s="104"/>
      <c r="AS37" s="104"/>
      <c r="AT37" s="104"/>
      <c r="AU37" s="104"/>
    </row>
    <row r="38" spans="1:47" ht="18" customHeight="1">
      <c r="A38" s="123" t="s">
        <v>188</v>
      </c>
      <c r="B38" s="123"/>
      <c r="C38" s="123"/>
      <c r="D38" s="22"/>
      <c r="E38" s="22"/>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20">
        <f>SUM(D38:AI38)</f>
        <v>0</v>
      </c>
      <c r="AK38" s="120"/>
      <c r="AL38" s="121" t="e">
        <f>ROUNDUP(AJ38/AJ39,1)</f>
        <v>#DIV/0!</v>
      </c>
      <c r="AM38"/>
      <c r="AN38"/>
      <c r="AO38" s="104"/>
      <c r="AP38" s="104"/>
      <c r="AQ38" s="104"/>
      <c r="AR38" s="104"/>
      <c r="AS38" s="104"/>
      <c r="AT38" s="104"/>
      <c r="AU38" s="104"/>
    </row>
    <row r="39" spans="1:47" ht="18" customHeight="1">
      <c r="A39" s="123" t="s">
        <v>187</v>
      </c>
      <c r="B39" s="123"/>
      <c r="C39" s="123"/>
      <c r="D39" s="22"/>
      <c r="E39" s="22"/>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20">
        <f>+SUM(D39:AI39)</f>
        <v>0</v>
      </c>
      <c r="AK39" s="120"/>
      <c r="AL39" s="122"/>
      <c r="AM39"/>
      <c r="AN39"/>
      <c r="AO39" s="104"/>
      <c r="AP39" s="104"/>
      <c r="AQ39" s="104"/>
      <c r="AR39" s="104"/>
      <c r="AS39" s="104"/>
      <c r="AT39" s="104"/>
      <c r="AU39" s="104"/>
    </row>
    <row r="40" spans="1:47" ht="5.0999999999999996" customHeight="1">
      <c r="A40" s="31"/>
      <c r="B40" s="31"/>
      <c r="C40" s="31"/>
      <c r="D40"/>
      <c r="E40"/>
      <c r="F40"/>
      <c r="G40"/>
      <c r="H40"/>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32"/>
      <c r="AK40" s="28"/>
      <c r="AL40" s="14"/>
      <c r="AM40" s="14"/>
      <c r="AN40" s="5"/>
      <c r="AO40" s="104"/>
      <c r="AP40" s="104"/>
      <c r="AQ40" s="104"/>
      <c r="AR40" s="104"/>
      <c r="AS40" s="104"/>
      <c r="AT40" s="104"/>
      <c r="AU40" s="104"/>
    </row>
    <row r="41" spans="1:47" ht="18" customHeight="1">
      <c r="A41" s="4" t="s">
        <v>36</v>
      </c>
      <c r="B41" s="28"/>
      <c r="D41" s="28"/>
      <c r="E41" s="28"/>
      <c r="F41" s="28"/>
      <c r="G41" s="28"/>
      <c r="H41" s="28"/>
      <c r="I41"/>
      <c r="J41"/>
      <c r="K41"/>
      <c r="L41"/>
      <c r="M41"/>
      <c r="N41"/>
      <c r="O41" s="28"/>
      <c r="P41" s="28"/>
      <c r="Q41" s="28"/>
      <c r="R41" s="28"/>
      <c r="S41" s="28"/>
      <c r="T41" s="28"/>
      <c r="U41" s="28"/>
      <c r="V41" s="28"/>
      <c r="W41" s="14"/>
      <c r="X41" s="28"/>
      <c r="Y41" s="28"/>
      <c r="Z41" s="28"/>
      <c r="AA41" s="28"/>
      <c r="AB41" s="28"/>
      <c r="AC41" s="28"/>
      <c r="AD41" s="28"/>
      <c r="AE41" s="28"/>
      <c r="AF41" s="28"/>
      <c r="AG41" s="28"/>
      <c r="AH41" s="28"/>
      <c r="AI41" s="28"/>
      <c r="AJ41" s="32"/>
      <c r="AK41" s="28"/>
      <c r="AL41" s="14"/>
      <c r="AM41" s="14"/>
      <c r="AN41" s="5"/>
      <c r="AO41" s="104"/>
      <c r="AP41" s="104"/>
      <c r="AQ41" s="104"/>
      <c r="AR41" s="104"/>
      <c r="AS41" s="104"/>
      <c r="AT41" s="104"/>
      <c r="AU41" s="104"/>
    </row>
    <row r="42" spans="1:47" ht="24.95" customHeight="1">
      <c r="A42" s="116" t="s">
        <v>37</v>
      </c>
      <c r="B42" s="116"/>
      <c r="C42" s="116" t="s">
        <v>25</v>
      </c>
      <c r="D42" s="116"/>
      <c r="E42" s="117" t="s">
        <v>74</v>
      </c>
      <c r="F42" s="117"/>
      <c r="G42" s="117"/>
      <c r="H42" s="117"/>
      <c r="I42"/>
      <c r="J42"/>
      <c r="K42"/>
      <c r="L42"/>
      <c r="M42"/>
      <c r="N42"/>
      <c r="O42"/>
      <c r="P42"/>
      <c r="Q42"/>
      <c r="R42"/>
      <c r="S42"/>
      <c r="T42"/>
      <c r="U42"/>
      <c r="W42" s="14"/>
      <c r="X42" s="28"/>
      <c r="Y42" s="28"/>
      <c r="Z42" s="28"/>
      <c r="AA42" s="28"/>
      <c r="AB42" s="28"/>
      <c r="AC42" s="28"/>
      <c r="AD42" s="28"/>
      <c r="AE42" s="28"/>
      <c r="AF42" s="28"/>
      <c r="AG42" s="28"/>
      <c r="AH42" s="28"/>
      <c r="AI42" s="28"/>
      <c r="AJ42" s="32"/>
      <c r="AK42" s="28"/>
      <c r="AL42" s="14"/>
      <c r="AM42" s="14"/>
      <c r="AN42" s="5"/>
      <c r="AO42" s="104"/>
      <c r="AP42" s="104"/>
      <c r="AQ42" s="104"/>
      <c r="AR42" s="104"/>
      <c r="AS42" s="104"/>
      <c r="AT42" s="104"/>
      <c r="AU42" s="104"/>
    </row>
    <row r="43" spans="1:47" ht="18" customHeight="1">
      <c r="A43" s="117" t="s">
        <v>40</v>
      </c>
      <c r="B43" s="117"/>
      <c r="C43" s="118" t="e">
        <f>ROUNDDOWN(IF(AL38&lt;=60,1,1+ROUNDUP((AL38-60)/40,0)),1)</f>
        <v>#DIV/0!</v>
      </c>
      <c r="D43" s="118"/>
      <c r="E43" s="118" t="e">
        <f>ROUNDDOWN(AL38/40,1)</f>
        <v>#DIV/0!</v>
      </c>
      <c r="F43" s="118"/>
      <c r="G43" s="118"/>
      <c r="H43" s="118"/>
      <c r="I43"/>
      <c r="J43"/>
      <c r="K43"/>
      <c r="L43"/>
      <c r="M43"/>
      <c r="N43"/>
      <c r="O43"/>
      <c r="P43"/>
      <c r="Q43"/>
      <c r="R43"/>
      <c r="S43"/>
      <c r="T43"/>
      <c r="U43"/>
      <c r="W43" s="14"/>
      <c r="X43" s="28"/>
      <c r="Y43" s="28"/>
      <c r="Z43" s="28"/>
      <c r="AA43" s="28"/>
      <c r="AB43" s="28"/>
      <c r="AC43" s="28"/>
      <c r="AD43" s="28"/>
      <c r="AE43" s="28"/>
      <c r="AF43" s="28"/>
      <c r="AG43" s="28"/>
      <c r="AH43" s="28"/>
      <c r="AI43" s="28"/>
      <c r="AJ43" s="32"/>
      <c r="AK43" s="28"/>
      <c r="AL43" s="14"/>
      <c r="AM43" s="14"/>
      <c r="AN43" s="5"/>
      <c r="AO43" s="104"/>
      <c r="AP43" s="104"/>
      <c r="AQ43" s="104"/>
      <c r="AR43" s="104"/>
      <c r="AS43" s="104"/>
      <c r="AT43" s="104"/>
      <c r="AU43" s="104"/>
    </row>
    <row r="44" spans="1:47" ht="5.0999999999999996" customHeight="1">
      <c r="A44" s="31"/>
      <c r="B44" s="31"/>
      <c r="C44" s="31"/>
      <c r="D44" s="31"/>
      <c r="E44" s="31"/>
      <c r="F44" s="31"/>
      <c r="G44" s="31"/>
      <c r="H44" s="31"/>
      <c r="I44" s="31"/>
      <c r="J44" s="28"/>
      <c r="K44" s="28"/>
      <c r="L44" s="28"/>
      <c r="M44" s="32"/>
      <c r="N44" s="28"/>
      <c r="O44" s="28"/>
      <c r="P44" s="28"/>
      <c r="Q44"/>
      <c r="W44" s="14"/>
      <c r="X44" s="28"/>
      <c r="Y44" s="28"/>
      <c r="Z44" s="28"/>
      <c r="AA44" s="28"/>
      <c r="AB44" s="28"/>
      <c r="AC44" s="28"/>
      <c r="AD44" s="28"/>
      <c r="AE44" s="28"/>
      <c r="AF44" s="28"/>
      <c r="AG44" s="28"/>
      <c r="AH44" s="28"/>
      <c r="AI44" s="28"/>
      <c r="AJ44" s="32"/>
      <c r="AK44" s="28"/>
      <c r="AL44" s="14"/>
      <c r="AM44" s="14"/>
      <c r="AN44" s="5"/>
      <c r="AO44" s="104"/>
      <c r="AP44" s="104"/>
      <c r="AQ44" s="104"/>
      <c r="AR44" s="104"/>
      <c r="AS44" s="104"/>
      <c r="AT44" s="104"/>
      <c r="AU44" s="104"/>
    </row>
    <row r="45" spans="1:47" ht="21" customHeight="1">
      <c r="A45" s="4" t="s">
        <v>41</v>
      </c>
      <c r="B45" s="8"/>
      <c r="C45" s="9"/>
      <c r="D45" s="9"/>
      <c r="E45" s="9"/>
      <c r="F45" s="9"/>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9"/>
      <c r="AM45" s="9"/>
      <c r="AN45" s="5"/>
      <c r="AO45" s="104"/>
      <c r="AP45" s="104"/>
      <c r="AQ45" s="104"/>
      <c r="AR45" s="104"/>
      <c r="AS45" s="104"/>
      <c r="AT45" s="104"/>
      <c r="AU45" s="104"/>
    </row>
    <row r="46" spans="1:47" ht="24.95" customHeight="1">
      <c r="A46" s="5"/>
      <c r="B46" s="14"/>
      <c r="C46" s="105" t="s">
        <v>165</v>
      </c>
      <c r="D46" s="106"/>
      <c r="E46" s="114" t="s">
        <v>173</v>
      </c>
      <c r="F46" s="114"/>
      <c r="G46" s="114"/>
      <c r="H46" s="114"/>
      <c r="I46" s="105" t="s">
        <v>164</v>
      </c>
      <c r="J46" s="106"/>
      <c r="K46" s="106"/>
      <c r="L46" s="106"/>
      <c r="M46" s="106"/>
      <c r="N46" s="107"/>
      <c r="O46" s="105" t="s">
        <v>186</v>
      </c>
      <c r="P46" s="106"/>
      <c r="Q46" s="106"/>
      <c r="R46" s="106"/>
      <c r="S46" s="106"/>
      <c r="T46" s="107"/>
      <c r="U46" s="105" t="s">
        <v>186</v>
      </c>
      <c r="V46" s="106"/>
      <c r="W46" s="106"/>
      <c r="X46" s="106"/>
      <c r="Y46" s="106"/>
      <c r="Z46" s="107"/>
      <c r="AA46" s="105" t="s">
        <v>186</v>
      </c>
      <c r="AB46" s="106"/>
      <c r="AC46" s="106"/>
      <c r="AD46" s="106"/>
      <c r="AE46" s="106"/>
      <c r="AF46" s="107"/>
      <c r="AG46" s="114" t="s">
        <v>186</v>
      </c>
      <c r="AH46" s="114"/>
      <c r="AI46" s="114"/>
      <c r="AJ46" s="114"/>
      <c r="AK46" s="114"/>
      <c r="AL46" s="114" t="s">
        <v>186</v>
      </c>
      <c r="AM46" s="114"/>
      <c r="AN46" s="5"/>
      <c r="AO46" s="104"/>
      <c r="AP46" s="104"/>
      <c r="AQ46" s="104"/>
      <c r="AR46" s="104"/>
      <c r="AS46" s="104"/>
      <c r="AT46" s="104"/>
      <c r="AU46" s="104"/>
    </row>
    <row r="47" spans="1:47" ht="18" customHeight="1">
      <c r="A47" s="5"/>
      <c r="B47" s="14"/>
      <c r="C47" s="33" t="s">
        <v>42</v>
      </c>
      <c r="D47" s="33" t="s">
        <v>43</v>
      </c>
      <c r="E47" s="34" t="s">
        <v>42</v>
      </c>
      <c r="F47" s="115" t="s">
        <v>43</v>
      </c>
      <c r="G47" s="115"/>
      <c r="H47" s="115"/>
      <c r="I47" s="111" t="s">
        <v>42</v>
      </c>
      <c r="J47" s="112"/>
      <c r="K47" s="113"/>
      <c r="L47" s="111" t="s">
        <v>43</v>
      </c>
      <c r="M47" s="112"/>
      <c r="N47" s="113"/>
      <c r="O47" s="111" t="s">
        <v>42</v>
      </c>
      <c r="P47" s="112"/>
      <c r="Q47" s="113"/>
      <c r="R47" s="111" t="s">
        <v>43</v>
      </c>
      <c r="S47" s="112"/>
      <c r="T47" s="113"/>
      <c r="U47" s="111" t="s">
        <v>42</v>
      </c>
      <c r="V47" s="112"/>
      <c r="W47" s="113"/>
      <c r="X47" s="111" t="s">
        <v>43</v>
      </c>
      <c r="Y47" s="112"/>
      <c r="Z47" s="113"/>
      <c r="AA47" s="111" t="s">
        <v>42</v>
      </c>
      <c r="AB47" s="112"/>
      <c r="AC47" s="113"/>
      <c r="AD47" s="111" t="s">
        <v>43</v>
      </c>
      <c r="AE47" s="112"/>
      <c r="AF47" s="113"/>
      <c r="AG47" s="111" t="s">
        <v>42</v>
      </c>
      <c r="AH47" s="112"/>
      <c r="AI47" s="113"/>
      <c r="AJ47" s="111" t="s">
        <v>43</v>
      </c>
      <c r="AK47" s="113"/>
      <c r="AL47" s="34" t="s">
        <v>44</v>
      </c>
      <c r="AM47" s="34" t="s">
        <v>45</v>
      </c>
      <c r="AN47" s="5"/>
      <c r="AO47" s="104"/>
      <c r="AP47" s="104"/>
      <c r="AQ47" s="104"/>
      <c r="AR47" s="104"/>
      <c r="AS47" s="104"/>
      <c r="AT47" s="104"/>
      <c r="AU47" s="104"/>
    </row>
    <row r="48" spans="1:47" ht="18" customHeight="1">
      <c r="A48" s="5"/>
      <c r="B48" s="35" t="s">
        <v>46</v>
      </c>
      <c r="C48" s="34">
        <f>COUNTIFS($B$11:$B$30,C$46,$C$11:$C$30,"A",$E$11:$E$30,"*")</f>
        <v>1</v>
      </c>
      <c r="D48" s="34">
        <f>COUNTIFS($B$11:$B$30,C$46,$C$11:$C$30,"B",$E$11:$E$30,"*")</f>
        <v>0</v>
      </c>
      <c r="E48" s="34">
        <f>COUNTIFS($B$11:$B$30,E$46,$C$11:$C$30,"A",$E$11:$E$30,"*")</f>
        <v>0</v>
      </c>
      <c r="F48" s="111">
        <f>COUNTIFS($B$11:$B$30,E$46,$C$11:$C$30,"B",$E$11:$E$30,"*")</f>
        <v>1</v>
      </c>
      <c r="G48" s="112"/>
      <c r="H48" s="113"/>
      <c r="I48" s="111">
        <f>COUNTIFS($B$11:$B$30,I$46,$C$11:$C$30,"A",$E$11:$E$30,"*")</f>
        <v>0</v>
      </c>
      <c r="J48" s="112"/>
      <c r="K48" s="113"/>
      <c r="L48" s="111">
        <f>COUNTIFS($B$11:$B$30,I$46,$C$11:$C$30,"B",$E$11:$E$30,"*")</f>
        <v>0</v>
      </c>
      <c r="M48" s="112"/>
      <c r="N48" s="113"/>
      <c r="O48" s="111">
        <f>COUNTIFS($B$11:$B$30,O$46,$C$11:$C$30,"A",$E$11:$E$30,"*")</f>
        <v>0</v>
      </c>
      <c r="P48" s="112"/>
      <c r="Q48" s="113"/>
      <c r="R48" s="111">
        <f>COUNTIFS($B$11:$B$30,O$46,$C$11:$C$30,"B",$E$11:$E$30,"*")</f>
        <v>0</v>
      </c>
      <c r="S48" s="112"/>
      <c r="T48" s="113"/>
      <c r="U48" s="111">
        <f>COUNTIFS($B$11:$B$30,U$46,$C$11:$C$30,"A",$E$11:$E$30,"*")</f>
        <v>0</v>
      </c>
      <c r="V48" s="112"/>
      <c r="W48" s="113"/>
      <c r="X48" s="111">
        <f>COUNTIFS($B$11:$B$30,U$46,$C$11:$C$30,"B",$E$11:$E$30,"*")</f>
        <v>0</v>
      </c>
      <c r="Y48" s="112"/>
      <c r="Z48" s="113"/>
      <c r="AA48" s="111">
        <f>COUNTIFS($B$11:$B$30,AA$46,$C$11:$C$30,"A",$E$11:$E$30,"*")</f>
        <v>0</v>
      </c>
      <c r="AB48" s="112"/>
      <c r="AC48" s="113"/>
      <c r="AD48" s="111">
        <f>COUNTIFS($B$11:$B$30,AA$46,$C$11:$C$30,"B",$E$11:$E$30,"*")</f>
        <v>0</v>
      </c>
      <c r="AE48" s="112"/>
      <c r="AF48" s="113"/>
      <c r="AG48" s="111">
        <f>COUNTIFS($B$11:$B$30,AG$46,$C$11:$C$30,"A",$E$11:$E$30,"*")</f>
        <v>0</v>
      </c>
      <c r="AH48" s="112"/>
      <c r="AI48" s="113"/>
      <c r="AJ48" s="111">
        <f>COUNTIFS($B$11:$B$30,AG$46,$C$11:$C$30,"B",$E$11:$E$30,"*")</f>
        <v>0</v>
      </c>
      <c r="AK48" s="113"/>
      <c r="AL48" s="34">
        <f>COUNTIFS($B$11:$B$30,AL$46,$C$11:$C$30,"A",$E$11:$E$30,"*")</f>
        <v>0</v>
      </c>
      <c r="AM48" s="34">
        <f>COUNTIFS($B$11:$B$30,AL$46,$C$11:$C$30,"B",$E$11:$E$30,"*")</f>
        <v>0</v>
      </c>
      <c r="AN48" s="5"/>
      <c r="AO48" s="104"/>
      <c r="AP48" s="104"/>
      <c r="AQ48" s="104"/>
      <c r="AR48" s="104"/>
      <c r="AS48" s="104"/>
      <c r="AT48" s="104"/>
      <c r="AU48" s="104"/>
    </row>
    <row r="49" spans="1:47" ht="18" customHeight="1">
      <c r="A49" s="5"/>
      <c r="B49" s="30" t="s">
        <v>47</v>
      </c>
      <c r="C49" s="34">
        <f>COUNTIFS($B$11:$B$30,C$46,$C$11:$C$30,"C",$E$11:$E$30,"*")</f>
        <v>0</v>
      </c>
      <c r="D49" s="34">
        <f>COUNTIFS($B$11:$B$30,C$46,$C$11:$C$30,"D",$E$11:$E$30,"*")</f>
        <v>0</v>
      </c>
      <c r="E49" s="34">
        <f>COUNTIFS($B$11:$B$30,E$46,$C$11:$C$30,"C",$E$11:$E$30,"*")</f>
        <v>0</v>
      </c>
      <c r="F49" s="111">
        <f>COUNTIFS($B$11:$B$30,E$46,$C$11:$C$30,"D",$E$11:$E$30,"*")</f>
        <v>0</v>
      </c>
      <c r="G49" s="112"/>
      <c r="H49" s="113"/>
      <c r="I49" s="111">
        <f>COUNTIFS($B$11:$B$30,I$46,$C$11:$C$30,"C",$E$11:$E$30,"*")</f>
        <v>1</v>
      </c>
      <c r="J49" s="112"/>
      <c r="K49" s="113"/>
      <c r="L49" s="111">
        <f>COUNTIFS($B$11:$B$30,I$46,$C$11:$C$30,"D",$E$11:$E$30,"*")</f>
        <v>1</v>
      </c>
      <c r="M49" s="112"/>
      <c r="N49" s="113"/>
      <c r="O49" s="111">
        <f>COUNTIFS($B$11:$B$30,O$46,$C$11:$C$30,"C",$E$11:$E$30,"*")</f>
        <v>0</v>
      </c>
      <c r="P49" s="112"/>
      <c r="Q49" s="113"/>
      <c r="R49" s="111">
        <f>COUNTIFS($B$11:$B$30,O$46,$C$11:$C$30,"D",$E$11:$E$30,"*")</f>
        <v>0</v>
      </c>
      <c r="S49" s="112"/>
      <c r="T49" s="113"/>
      <c r="U49" s="111">
        <f>COUNTIFS($B$11:$B$30,U$46,$C$11:$C$30,"C",$E$11:$E$30,"*")</f>
        <v>0</v>
      </c>
      <c r="V49" s="112"/>
      <c r="W49" s="113"/>
      <c r="X49" s="111">
        <f>COUNTIFS($B$11:$B$30,U$46,$C$11:$C$30,"D",$E$11:$E$30,"*")</f>
        <v>0</v>
      </c>
      <c r="Y49" s="112"/>
      <c r="Z49" s="113"/>
      <c r="AA49" s="111">
        <f>COUNTIFS($B$11:$B$30,AA$46,$C$11:$C$30,"C",$E$11:$E$30,"*")</f>
        <v>0</v>
      </c>
      <c r="AB49" s="112"/>
      <c r="AC49" s="113"/>
      <c r="AD49" s="111">
        <f>COUNTIFS($B$11:$B$30,AA$46,$C$11:$C$30,"D",$E$11:$E$30,"*")</f>
        <v>0</v>
      </c>
      <c r="AE49" s="112"/>
      <c r="AF49" s="113"/>
      <c r="AG49" s="111">
        <f>COUNTIFS($B$11:$B$30,AG$46,$C$11:$C$30,"C",$E$11:$E$30,"*")</f>
        <v>0</v>
      </c>
      <c r="AH49" s="112"/>
      <c r="AI49" s="113"/>
      <c r="AJ49" s="111">
        <f>COUNTIFS($B$11:$B$30,AG$46,$C$11:$C$30,"D",$E$11:$E$30,"*")</f>
        <v>0</v>
      </c>
      <c r="AK49" s="113"/>
      <c r="AL49" s="34">
        <f>COUNTIFS($B$11:$B$30,AL$46,$C$11:$C$30,"C",$E$11:$E$30,"*")</f>
        <v>0</v>
      </c>
      <c r="AM49" s="34">
        <f>COUNTIFS($B$11:$B$30,AL$46,$C$11:$C$30,"D",$E$11:$E$30,"*")</f>
        <v>0</v>
      </c>
      <c r="AN49" s="5"/>
      <c r="AO49" s="104"/>
      <c r="AP49" s="104"/>
      <c r="AQ49" s="104"/>
      <c r="AR49" s="104"/>
      <c r="AS49" s="104"/>
      <c r="AT49" s="104"/>
      <c r="AU49" s="104"/>
    </row>
    <row r="50" spans="1:47" ht="24.95" customHeight="1">
      <c r="A50" s="5"/>
      <c r="B50" s="30" t="s">
        <v>48</v>
      </c>
      <c r="C50" s="105" t="str">
        <f>IF($AK$3="４週",SUMIFS($AK$11:$AK$30,$B$11:$B$30,C46)/4/$AH$5,IF($AK$3="歴月",SUMIFS($AK$11:$AK$30,$B$11:$B$30,C46)/$AL$5,"記載する期間を選択してください"))</f>
        <v>記載する期間を選択してください</v>
      </c>
      <c r="D50" s="107"/>
      <c r="E50" s="105" t="str">
        <f>IF($AK$3="４週",SUMIFS($AK$11:$AK$30,$B$11:$B$30,E46)/4/$AH$5,IF($AK$3="歴月",SUMIFS($AK$11:$AK$30,$B$11:$B$30,E46)/$AL$5,"記載する期間を選択してください"))</f>
        <v>記載する期間を選択してください</v>
      </c>
      <c r="F50" s="106"/>
      <c r="G50" s="106"/>
      <c r="H50" s="107"/>
      <c r="I50" s="105" t="str">
        <f>IF($AK$3="４週",SUMIFS($AK$11:$AK$30,$B$11:$B$30,I46)/4/$AH$5,IF($AK$3="歴月",SUMIFS($AK$11:$AK$30,$B$11:$B$30,I46)/$AL$5,"記載する期間を選択してください"))</f>
        <v>記載する期間を選択してください</v>
      </c>
      <c r="J50" s="106"/>
      <c r="K50" s="106"/>
      <c r="L50" s="106"/>
      <c r="M50" s="106"/>
      <c r="N50" s="107"/>
      <c r="O50" s="105" t="str">
        <f>IF($AK$3="４週",SUMIFS($AK$11:$AK$30,$B$11:$B$30,O46)/4/$AH$5,IF($AK$3="歴月",SUMIFS($AK$11:$AK$30,$B$11:$B$30,O46)/$AL$5,"記載する期間を選択してください"))</f>
        <v>記載する期間を選択してください</v>
      </c>
      <c r="P50" s="106"/>
      <c r="Q50" s="106"/>
      <c r="R50" s="106"/>
      <c r="S50" s="106"/>
      <c r="T50" s="107"/>
      <c r="U50" s="105" t="str">
        <f>IF($AK$3="４週",SUMIFS($AK$11:$AK$30,$B$11:$B$30,U46)/4/$AH$5,IF($AK$3="歴月",SUMIFS($AK$11:$AK$30,$B$11:$B$30,U46)/$AL$5,"記載する期間を選択してください"))</f>
        <v>記載する期間を選択してください</v>
      </c>
      <c r="V50" s="106"/>
      <c r="W50" s="106"/>
      <c r="X50" s="106"/>
      <c r="Y50" s="106"/>
      <c r="Z50" s="107"/>
      <c r="AA50" s="105" t="str">
        <f>IF($AK$3="４週",SUMIFS($AK$11:$AK$30,$B$11:$B$30,AA46)/4/$AH$5,IF($AK$3="歴月",SUMIFS($AK$11:$AK$30,$B$11:$B$30,AA46)/$AL$5,"記載する期間を選択してください"))</f>
        <v>記載する期間を選択してください</v>
      </c>
      <c r="AB50" s="106"/>
      <c r="AC50" s="106"/>
      <c r="AD50" s="106"/>
      <c r="AE50" s="106"/>
      <c r="AF50" s="107"/>
      <c r="AG50" s="105" t="str">
        <f>IF($AK$3="４週",SUMIFS($AK$11:$AK$30,$B$11:$B$30,AG46)/4/$AH$5,IF($AK$3="歴月",SUMIFS($AK$11:$AK$30,$B$11:$B$30,AG46)/$AL$5,"記載する期間を選択してください"))</f>
        <v>記載する期間を選択してください</v>
      </c>
      <c r="AH50" s="106"/>
      <c r="AI50" s="106"/>
      <c r="AJ50" s="106"/>
      <c r="AK50" s="107"/>
      <c r="AL50" s="105" t="str">
        <f>IF($AK$3="４週",SUMIFS($AK$11:$AK$30,$B$11:$B$30,AL46)/4/$AH$5,IF($AK$3="歴月",SUMIFS($AK$11:$AK$30,$B$11:$B$30,AL46)/$AL$5,"記載する期間を選択してください"))</f>
        <v>記載する期間を選択してください</v>
      </c>
      <c r="AM50" s="107"/>
      <c r="AN50" s="5"/>
    </row>
    <row r="51" spans="1:47" ht="6" customHeight="1">
      <c r="A51" s="5"/>
      <c r="B51" s="8"/>
      <c r="C51" s="36">
        <v>2</v>
      </c>
      <c r="D51" s="36"/>
      <c r="E51" s="36">
        <v>3</v>
      </c>
      <c r="F51" s="36"/>
      <c r="G51" s="36"/>
      <c r="H51" s="36"/>
      <c r="I51" s="36">
        <v>4</v>
      </c>
      <c r="J51" s="36"/>
      <c r="K51" s="36"/>
      <c r="L51" s="36"/>
      <c r="M51" s="36"/>
      <c r="N51" s="36"/>
      <c r="O51" s="36">
        <v>5</v>
      </c>
      <c r="P51" s="36"/>
      <c r="Q51" s="36"/>
      <c r="R51" s="36"/>
      <c r="S51" s="36"/>
      <c r="T51" s="36"/>
      <c r="U51" s="36">
        <v>6</v>
      </c>
      <c r="V51" s="36"/>
      <c r="W51" s="36"/>
      <c r="X51" s="36"/>
      <c r="Y51" s="36"/>
      <c r="Z51" s="36"/>
      <c r="AA51" s="36">
        <v>7</v>
      </c>
      <c r="AB51" s="36"/>
      <c r="AC51" s="36"/>
      <c r="AD51" s="36"/>
      <c r="AE51" s="36"/>
      <c r="AF51" s="36"/>
      <c r="AG51" s="36">
        <v>8</v>
      </c>
      <c r="AH51" s="36"/>
      <c r="AI51" s="36"/>
      <c r="AJ51" s="36"/>
      <c r="AK51" s="36"/>
      <c r="AL51" s="36">
        <v>9</v>
      </c>
      <c r="AM51" s="37"/>
      <c r="AN51" s="5"/>
    </row>
    <row r="52" spans="1:47" ht="15" customHeight="1">
      <c r="A52" s="28" t="s">
        <v>174</v>
      </c>
      <c r="B52" s="38"/>
      <c r="C52" s="92"/>
      <c r="D52" s="92"/>
      <c r="E52" s="92"/>
      <c r="F52" s="39"/>
      <c r="G52" s="92"/>
      <c r="H52" s="93"/>
      <c r="I52" s="93"/>
      <c r="J52" s="93"/>
      <c r="K52" s="93"/>
      <c r="L52" s="93"/>
      <c r="M52" s="93"/>
      <c r="N52" s="93"/>
      <c r="O52" s="93"/>
      <c r="P52" s="93"/>
      <c r="Q52" s="93"/>
      <c r="R52" s="93">
        <v>6</v>
      </c>
      <c r="S52" s="93"/>
      <c r="T52" s="93"/>
      <c r="U52" s="93"/>
      <c r="V52" s="93"/>
      <c r="W52" s="93"/>
      <c r="X52" s="93">
        <v>7</v>
      </c>
      <c r="Y52" s="93"/>
      <c r="Z52" s="93"/>
      <c r="AA52" s="93"/>
      <c r="AB52" s="93"/>
      <c r="AC52" s="93"/>
      <c r="AD52" s="93">
        <v>8</v>
      </c>
      <c r="AE52" s="93"/>
      <c r="AF52" s="93"/>
      <c r="AG52" s="40"/>
      <c r="AH52" s="40"/>
      <c r="AI52" s="40"/>
      <c r="AJ52" s="40">
        <v>9</v>
      </c>
      <c r="AK52" s="41"/>
      <c r="AL52" s="41"/>
      <c r="AM52" s="5"/>
    </row>
    <row r="53" spans="1:47" s="28" customFormat="1" ht="15" customHeight="1">
      <c r="A53" s="94" t="s">
        <v>49</v>
      </c>
      <c r="B53" s="31"/>
      <c r="C53" s="31"/>
      <c r="D53" s="31"/>
      <c r="E53" s="31"/>
      <c r="F53" s="31"/>
      <c r="G53" s="31"/>
      <c r="H53" s="4"/>
      <c r="I53" s="95" t="s">
        <v>175</v>
      </c>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7"/>
      <c r="AO53" s="94" t="s">
        <v>176</v>
      </c>
    </row>
    <row r="54" spans="1:47" s="28" customFormat="1" ht="15" customHeight="1">
      <c r="A54" s="28" t="s">
        <v>177</v>
      </c>
      <c r="B54" s="31"/>
      <c r="C54" s="31"/>
      <c r="D54" s="31"/>
      <c r="E54" s="31"/>
      <c r="F54" s="31"/>
      <c r="G54" s="31"/>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row>
    <row r="55" spans="1:47" s="28" customFormat="1" ht="15" customHeight="1">
      <c r="A55" s="28" t="s">
        <v>50</v>
      </c>
      <c r="B55" s="31"/>
      <c r="C55" s="31"/>
      <c r="D55" s="31"/>
      <c r="E55" s="31"/>
      <c r="F55" s="31"/>
      <c r="G55" s="31"/>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1:47" s="28" customFormat="1" ht="15" customHeight="1">
      <c r="A56" s="28" t="s">
        <v>51</v>
      </c>
      <c r="B56" s="31"/>
      <c r="C56" s="31"/>
      <c r="D56" s="31"/>
      <c r="E56" s="31"/>
      <c r="F56" s="31"/>
      <c r="G56" s="31"/>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row>
    <row r="57" spans="1:47" ht="15" customHeight="1">
      <c r="A57" s="28" t="s">
        <v>52</v>
      </c>
      <c r="B57" s="42"/>
      <c r="C57" s="28"/>
      <c r="D57" s="28"/>
      <c r="E57" s="28"/>
      <c r="F57" s="28"/>
      <c r="G57" s="28"/>
    </row>
    <row r="58" spans="1:47" ht="15" customHeight="1">
      <c r="A58" s="28" t="s">
        <v>53</v>
      </c>
      <c r="B58" s="42"/>
      <c r="C58" s="28"/>
      <c r="D58" s="28"/>
      <c r="E58" s="28"/>
      <c r="F58" s="28"/>
      <c r="G58" s="28"/>
    </row>
    <row r="59" spans="1:47" ht="15" customHeight="1">
      <c r="A59" s="28"/>
      <c r="B59" s="35" t="s">
        <v>54</v>
      </c>
      <c r="C59" s="108" t="s">
        <v>55</v>
      </c>
      <c r="D59" s="109"/>
      <c r="E59" s="110"/>
      <c r="F59" s="28"/>
      <c r="G59" s="28"/>
    </row>
    <row r="60" spans="1:47" ht="15" customHeight="1">
      <c r="A60" s="28"/>
      <c r="B60" s="43" t="s">
        <v>26</v>
      </c>
      <c r="C60" s="100" t="s">
        <v>56</v>
      </c>
      <c r="D60" s="101"/>
      <c r="E60" s="102"/>
      <c r="F60" s="28"/>
      <c r="G60" s="28"/>
    </row>
    <row r="61" spans="1:47" ht="15" customHeight="1">
      <c r="A61" s="28"/>
      <c r="B61" s="43" t="s">
        <v>27</v>
      </c>
      <c r="C61" s="100" t="s">
        <v>57</v>
      </c>
      <c r="D61" s="101"/>
      <c r="E61" s="102"/>
      <c r="F61" s="28"/>
      <c r="G61" s="28"/>
    </row>
    <row r="62" spans="1:47" ht="15" customHeight="1">
      <c r="A62" s="28"/>
      <c r="B62" s="43" t="s">
        <v>28</v>
      </c>
      <c r="C62" s="100" t="s">
        <v>58</v>
      </c>
      <c r="D62" s="101"/>
      <c r="E62" s="102"/>
      <c r="F62" s="28"/>
      <c r="G62" s="28"/>
    </row>
    <row r="63" spans="1:47" ht="15" customHeight="1">
      <c r="A63" s="28"/>
      <c r="B63" s="43" t="s">
        <v>29</v>
      </c>
      <c r="C63" s="100" t="s">
        <v>59</v>
      </c>
      <c r="D63" s="101"/>
      <c r="E63" s="102"/>
      <c r="F63" s="28"/>
      <c r="G63" s="28"/>
    </row>
    <row r="64" spans="1:47" ht="15" customHeight="1">
      <c r="A64" s="28"/>
      <c r="B64" s="28" t="s">
        <v>60</v>
      </c>
      <c r="C64" s="28"/>
      <c r="D64" s="28"/>
      <c r="E64" s="28"/>
      <c r="F64" s="28"/>
      <c r="G64" s="28"/>
    </row>
    <row r="65" spans="1:7" ht="15" customHeight="1">
      <c r="A65" s="28"/>
      <c r="B65" s="28" t="s">
        <v>61</v>
      </c>
      <c r="C65" s="28"/>
      <c r="D65" s="28"/>
      <c r="E65" s="28"/>
      <c r="F65" s="28"/>
      <c r="G65" s="28"/>
    </row>
    <row r="66" spans="1:7" ht="15" customHeight="1">
      <c r="A66" s="28"/>
      <c r="B66" s="28" t="s">
        <v>62</v>
      </c>
      <c r="C66" s="28"/>
      <c r="D66" s="28"/>
      <c r="E66" s="28"/>
      <c r="F66" s="28"/>
      <c r="G66" s="28"/>
    </row>
    <row r="67" spans="1:7" ht="15" customHeight="1">
      <c r="A67" s="28" t="s">
        <v>63</v>
      </c>
      <c r="B67" s="42"/>
      <c r="C67" s="28"/>
      <c r="D67" s="28"/>
      <c r="E67" s="28"/>
      <c r="F67" s="28"/>
      <c r="G67" s="28"/>
    </row>
    <row r="68" spans="1:7" ht="15" customHeight="1">
      <c r="A68" s="28" t="s">
        <v>178</v>
      </c>
      <c r="B68" s="42"/>
      <c r="C68" s="28"/>
      <c r="D68" s="28"/>
      <c r="E68" s="28"/>
      <c r="F68" s="28"/>
      <c r="G68" s="28"/>
    </row>
    <row r="69" spans="1:7" ht="15" customHeight="1">
      <c r="A69" s="28" t="s">
        <v>64</v>
      </c>
      <c r="B69" s="42"/>
      <c r="C69" s="28"/>
      <c r="D69" s="28"/>
      <c r="E69" s="28"/>
      <c r="F69" s="28"/>
      <c r="G69" s="28"/>
    </row>
    <row r="70" spans="1:7" ht="15" customHeight="1">
      <c r="A70" s="28" t="s">
        <v>65</v>
      </c>
      <c r="B70" s="42"/>
      <c r="C70" s="28"/>
      <c r="D70" s="28"/>
      <c r="E70" s="28"/>
      <c r="F70" s="28"/>
      <c r="G70" s="28"/>
    </row>
    <row r="71" spans="1:7" ht="15" customHeight="1">
      <c r="A71" s="28" t="s">
        <v>66</v>
      </c>
      <c r="B71" s="42"/>
      <c r="C71" s="28"/>
      <c r="D71" s="28"/>
      <c r="E71" s="28"/>
      <c r="F71" s="28"/>
      <c r="G71" s="28"/>
    </row>
    <row r="72" spans="1:7" ht="15" customHeight="1">
      <c r="A72" s="28" t="s">
        <v>67</v>
      </c>
      <c r="B72" s="42"/>
      <c r="C72" s="28"/>
      <c r="D72" s="28"/>
      <c r="E72" s="28"/>
      <c r="F72" s="28"/>
      <c r="G72" s="28"/>
    </row>
    <row r="73" spans="1:7" ht="15" customHeight="1">
      <c r="A73" s="28" t="s">
        <v>179</v>
      </c>
      <c r="B73" s="42"/>
      <c r="C73" s="28"/>
      <c r="D73" s="28"/>
      <c r="E73" s="28"/>
      <c r="F73" s="28"/>
      <c r="G73" s="28"/>
    </row>
    <row r="74" spans="1:7" ht="15" customHeight="1">
      <c r="A74" s="28" t="s">
        <v>68</v>
      </c>
      <c r="B74" s="42"/>
      <c r="C74" s="28"/>
      <c r="D74" s="28"/>
      <c r="E74" s="28"/>
      <c r="F74" s="28"/>
      <c r="G74" s="28"/>
    </row>
    <row r="75" spans="1:7" ht="15" customHeight="1">
      <c r="A75" s="28" t="s">
        <v>180</v>
      </c>
      <c r="B75" s="42"/>
      <c r="C75" s="28"/>
      <c r="D75" s="28"/>
      <c r="E75" s="28"/>
      <c r="F75" s="28"/>
      <c r="G75" s="28"/>
    </row>
    <row r="76" spans="1:7" ht="15" customHeight="1">
      <c r="A76" s="28" t="s">
        <v>69</v>
      </c>
      <c r="B76" s="42"/>
      <c r="C76" s="28"/>
      <c r="D76" s="28"/>
      <c r="E76" s="28"/>
      <c r="F76" s="28"/>
      <c r="G76" s="28"/>
    </row>
    <row r="77" spans="1:7" ht="15" customHeight="1">
      <c r="A77" s="28" t="s">
        <v>70</v>
      </c>
      <c r="B77" s="42"/>
      <c r="C77" s="28"/>
      <c r="D77" s="28"/>
      <c r="E77" s="28"/>
      <c r="F77" s="28"/>
      <c r="G77" s="28"/>
    </row>
    <row r="78" spans="1:7" ht="15" customHeight="1">
      <c r="A78" s="28" t="s">
        <v>71</v>
      </c>
      <c r="B78" s="42"/>
      <c r="C78" s="28"/>
      <c r="D78" s="28"/>
      <c r="E78" s="28"/>
      <c r="F78" s="28"/>
      <c r="G78" s="28"/>
    </row>
  </sheetData>
  <mergeCells count="144">
    <mergeCell ref="AO36:AU49"/>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7:C37"/>
    <mergeCell ref="F37:H37"/>
    <mergeCell ref="I37:K37"/>
    <mergeCell ref="L37:N37"/>
    <mergeCell ref="O37:Q37"/>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X39:Z39"/>
    <mergeCell ref="AA39:AC39"/>
    <mergeCell ref="AD39:AF39"/>
    <mergeCell ref="AG39:AI39"/>
    <mergeCell ref="AJ39:AK39"/>
    <mergeCell ref="AD38:AF38"/>
    <mergeCell ref="AG38:AI38"/>
    <mergeCell ref="AJ38:AK38"/>
    <mergeCell ref="C46:D46"/>
    <mergeCell ref="E46:H46"/>
    <mergeCell ref="I46:N46"/>
    <mergeCell ref="O46:T46"/>
    <mergeCell ref="U46:Z46"/>
    <mergeCell ref="AA46:AF46"/>
    <mergeCell ref="A42:B42"/>
    <mergeCell ref="C42:D42"/>
    <mergeCell ref="E42:H42"/>
    <mergeCell ref="A43:B43"/>
    <mergeCell ref="C43:D43"/>
    <mergeCell ref="E43:H43"/>
    <mergeCell ref="AG46:AK46"/>
    <mergeCell ref="AL46:AM46"/>
    <mergeCell ref="F47:H47"/>
    <mergeCell ref="I47:K47"/>
    <mergeCell ref="L47:N47"/>
    <mergeCell ref="O47:Q47"/>
    <mergeCell ref="R47:T47"/>
    <mergeCell ref="U47:W47"/>
    <mergeCell ref="X47:Z47"/>
    <mergeCell ref="AA47:AC47"/>
    <mergeCell ref="I49:K49"/>
    <mergeCell ref="L49:N49"/>
    <mergeCell ref="O49:Q49"/>
    <mergeCell ref="R49:T49"/>
    <mergeCell ref="U49:W49"/>
    <mergeCell ref="AD47:AF47"/>
    <mergeCell ref="AG47:AI47"/>
    <mergeCell ref="AJ47:AK47"/>
    <mergeCell ref="F48:H48"/>
    <mergeCell ref="I48:K48"/>
    <mergeCell ref="L48:N48"/>
    <mergeCell ref="O48:Q48"/>
    <mergeCell ref="R48:T48"/>
    <mergeCell ref="U48:W48"/>
    <mergeCell ref="X48:Z48"/>
    <mergeCell ref="C62:E62"/>
    <mergeCell ref="C63:E63"/>
    <mergeCell ref="AA50:AF50"/>
    <mergeCell ref="AG50:AK50"/>
    <mergeCell ref="AL50:AM50"/>
    <mergeCell ref="C59:E59"/>
    <mergeCell ref="C60:E60"/>
    <mergeCell ref="C61:E61"/>
    <mergeCell ref="X49:Z49"/>
    <mergeCell ref="AA49:AC49"/>
    <mergeCell ref="AD49:AF49"/>
    <mergeCell ref="AG49:AI49"/>
    <mergeCell ref="AJ49:AK49"/>
    <mergeCell ref="C50:D50"/>
    <mergeCell ref="E50:H50"/>
    <mergeCell ref="I50:N50"/>
    <mergeCell ref="O50:T50"/>
    <mergeCell ref="U50:Z50"/>
    <mergeCell ref="AA48:AC48"/>
    <mergeCell ref="AD48:AF48"/>
    <mergeCell ref="AG48:AI48"/>
    <mergeCell ref="AJ48:AK48"/>
    <mergeCell ref="F49:H49"/>
  </mergeCells>
  <phoneticPr fontId="22"/>
  <dataValidations count="6">
    <dataValidation type="list" allowBlank="1" showInputMessage="1" showErrorMessage="1" sqref="B11:B30" xr:uid="{66301936-2AF3-4BD0-A77F-76279A8C6296}">
      <formula1>"管理者,サービス管理責任者,就労定着支援員"</formula1>
    </dataValidation>
    <dataValidation type="list" allowBlank="1" showInputMessage="1" showErrorMessage="1" sqref="AK3:AN3" xr:uid="{5C2B84FA-1255-4ACF-B2E3-FA8BB3BFE21A}">
      <formula1>"４週,歴月"</formula1>
    </dataValidation>
    <dataValidation type="list" allowBlank="1" showInputMessage="1" showErrorMessage="1" sqref="AK4:AN4" xr:uid="{8D59B466-1D8E-4E3B-A330-059D18A03124}">
      <formula1>"予定,実績"</formula1>
    </dataValidation>
    <dataValidation type="list" allowBlank="1" showInputMessage="1" showErrorMessage="1" sqref="C11:C30" xr:uid="{DDE102C3-1D38-4CC1-AE94-A525AB5647DA}">
      <formula1>"A,B,C,D"</formula1>
    </dataValidation>
    <dataValidation operator="greaterThanOrEqual" allowBlank="1" showInputMessage="1" showErrorMessage="1" sqref="I44 AJ38:AJ39 AL38 L40 L44 I40" xr:uid="{33C1AC27-FFD6-4254-A62D-46357820D287}"/>
    <dataValidation type="whole" operator="greaterThanOrEqual" allowBlank="1" showInputMessage="1" showErrorMessage="1" sqref="I38:I39 D38:F39 AG38:AG39 AD38:AD39 AA38:AA39 X38:X39 U38:U39 R38:R39 O38:O39 L38:L39" xr:uid="{8C29D425-17BD-4A72-B80C-4EFC93C925F9}">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80" fitToWidth="0" fitToHeight="0" orientation="landscape" r:id="rId1"/>
  <headerFooter alignWithMargins="0">
    <oddHeader>&amp;L&amp;"ＭＳ ゴシック,標準"&amp;10（参考様式）</oddHeader>
  </headerFooter>
  <rowBreaks count="1" manualBreakCount="1">
    <brk id="35" max="3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144DE-254E-48D7-8253-C3BB3004ACE0}">
  <sheetPr>
    <tabColor rgb="FF0070C0"/>
  </sheetPr>
  <dimension ref="A1:CC56"/>
  <sheetViews>
    <sheetView view="pageBreakPreview" zoomScale="85" zoomScaleNormal="70" zoomScaleSheetLayoutView="85" workbookViewId="0">
      <selection activeCell="J35" sqref="J35"/>
    </sheetView>
  </sheetViews>
  <sheetFormatPr defaultColWidth="9" defaultRowHeight="13.5"/>
  <cols>
    <col min="1" max="1" width="2.625" style="44" customWidth="1"/>
    <col min="2" max="2" width="4.125" style="44" customWidth="1"/>
    <col min="3" max="4" width="5.5" style="44" customWidth="1"/>
    <col min="5" max="9" width="2.625" style="44" customWidth="1"/>
    <col min="10" max="10" width="3.125" style="44" bestFit="1" customWidth="1"/>
    <col min="11" max="35" width="2.625" style="44" customWidth="1"/>
    <col min="36" max="39" width="3.75" style="44" customWidth="1"/>
    <col min="40" max="40" width="2.625" style="44" customWidth="1"/>
    <col min="41" max="41" width="5.375" style="44" hidden="1" customWidth="1"/>
    <col min="42" max="42" width="2.625" style="44" customWidth="1"/>
    <col min="43" max="43" width="3.375" style="44" customWidth="1"/>
    <col min="44" max="45" width="5.625" style="44" customWidth="1"/>
    <col min="46" max="150" width="2.625" style="44" customWidth="1"/>
    <col min="151" max="16384" width="9" style="44"/>
  </cols>
  <sheetData>
    <row r="1" spans="1:81" ht="24" customHeight="1">
      <c r="A1" s="412" t="s">
        <v>75</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2"/>
      <c r="AJ1" s="412"/>
      <c r="AK1" s="412"/>
      <c r="AL1" s="412"/>
      <c r="AM1" s="412"/>
      <c r="AP1" s="412" t="s">
        <v>75</v>
      </c>
      <c r="AQ1" s="412"/>
      <c r="AR1" s="412"/>
      <c r="AS1" s="412"/>
      <c r="AT1" s="412"/>
      <c r="AU1" s="412"/>
      <c r="AV1" s="412"/>
      <c r="AW1" s="412"/>
      <c r="AX1" s="412"/>
      <c r="AY1" s="412"/>
      <c r="AZ1" s="412"/>
      <c r="BA1" s="412"/>
      <c r="BB1" s="412"/>
      <c r="BC1" s="412"/>
      <c r="BD1" s="412"/>
      <c r="BE1" s="412"/>
      <c r="BF1" s="412"/>
      <c r="BG1" s="412"/>
      <c r="BH1" s="412"/>
      <c r="BI1" s="412"/>
      <c r="BJ1" s="412"/>
      <c r="BK1" s="412"/>
      <c r="BL1" s="412"/>
      <c r="BM1" s="412"/>
      <c r="BN1" s="412"/>
      <c r="BO1" s="412"/>
      <c r="BP1" s="412"/>
      <c r="BQ1" s="412"/>
      <c r="BR1" s="412"/>
      <c r="BS1" s="412"/>
      <c r="BT1" s="412"/>
      <c r="BU1" s="412"/>
      <c r="BV1" s="412"/>
      <c r="BW1" s="412"/>
      <c r="BX1" s="412"/>
      <c r="BY1" s="412"/>
      <c r="BZ1" s="412"/>
      <c r="CA1" s="412"/>
      <c r="CB1" s="412"/>
      <c r="CC1" s="45"/>
    </row>
    <row r="2" spans="1:81" ht="24" customHeight="1">
      <c r="A2" s="413" t="s">
        <v>76</v>
      </c>
      <c r="B2" s="413"/>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L2" s="413"/>
      <c r="AM2" s="413"/>
      <c r="AP2" s="414" t="s">
        <v>77</v>
      </c>
      <c r="AQ2" s="414"/>
      <c r="AR2" s="414"/>
      <c r="AS2" s="414"/>
      <c r="AT2" s="414"/>
      <c r="AU2" s="414"/>
      <c r="AV2" s="414"/>
      <c r="AW2" s="414"/>
      <c r="AX2" s="414"/>
      <c r="AY2" s="414"/>
      <c r="AZ2" s="414"/>
      <c r="BA2" s="414"/>
      <c r="BB2" s="414"/>
      <c r="BC2" s="414"/>
      <c r="BD2" s="414"/>
      <c r="BE2" s="414"/>
      <c r="BF2" s="414"/>
      <c r="BG2" s="414"/>
      <c r="BH2" s="414"/>
      <c r="BI2" s="414"/>
      <c r="BJ2" s="414"/>
      <c r="BK2" s="414"/>
      <c r="BL2" s="414"/>
      <c r="BM2" s="414"/>
      <c r="BN2" s="414"/>
      <c r="BO2" s="414"/>
      <c r="BP2" s="414"/>
      <c r="BQ2" s="414"/>
      <c r="BR2" s="414"/>
      <c r="BS2" s="414"/>
      <c r="BT2" s="414"/>
      <c r="BU2" s="414"/>
      <c r="BV2" s="414"/>
      <c r="BW2" s="414"/>
      <c r="BX2" s="414"/>
      <c r="BY2" s="414"/>
      <c r="BZ2" s="414"/>
      <c r="CA2" s="414"/>
      <c r="CB2" s="414"/>
      <c r="CC2" s="45"/>
    </row>
    <row r="3" spans="1:81" ht="8.25" customHeight="1">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row>
    <row r="4" spans="1:81">
      <c r="A4" s="46"/>
      <c r="AP4" s="47"/>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row>
    <row r="5" spans="1:81" ht="22.5" customHeight="1">
      <c r="A5" s="415" t="s">
        <v>78</v>
      </c>
      <c r="B5" s="415"/>
      <c r="C5" s="415"/>
      <c r="D5" s="415"/>
      <c r="E5" s="415"/>
      <c r="F5" s="415"/>
      <c r="G5" s="415"/>
      <c r="H5" s="415"/>
      <c r="I5" s="415"/>
      <c r="AP5" s="416" t="s">
        <v>79</v>
      </c>
      <c r="AQ5" s="416"/>
      <c r="AR5" s="416"/>
      <c r="AS5" s="416"/>
      <c r="AT5" s="416"/>
      <c r="AU5" s="416"/>
      <c r="AV5" s="416"/>
      <c r="AW5" s="416"/>
      <c r="AX5" s="416"/>
      <c r="AY5" s="416"/>
      <c r="AZ5" s="416"/>
      <c r="BA5" s="416"/>
      <c r="BB5" s="416"/>
      <c r="BC5" s="416"/>
      <c r="BD5" s="416"/>
      <c r="BE5" s="416"/>
      <c r="BF5" s="416"/>
      <c r="BG5" s="416"/>
      <c r="BH5" s="416"/>
      <c r="BI5" s="416"/>
      <c r="BJ5" s="416"/>
      <c r="BK5" s="416"/>
      <c r="BL5" s="416"/>
      <c r="BM5" s="416"/>
      <c r="BN5" s="416"/>
      <c r="BO5" s="416"/>
      <c r="BP5" s="416"/>
      <c r="BQ5" s="416"/>
      <c r="BR5" s="416"/>
      <c r="BS5" s="416"/>
      <c r="BT5" s="416"/>
      <c r="BU5" s="416"/>
      <c r="BV5" s="416"/>
      <c r="BW5" s="416"/>
      <c r="BX5" s="416"/>
      <c r="BY5" s="45"/>
      <c r="BZ5" s="45"/>
      <c r="CA5" s="45"/>
      <c r="CB5" s="45"/>
      <c r="CC5" s="45"/>
    </row>
    <row r="6" spans="1:81" ht="6" customHeight="1">
      <c r="A6" s="408"/>
      <c r="B6" s="408"/>
      <c r="C6" s="408"/>
      <c r="D6" s="408"/>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P6" s="409"/>
      <c r="AQ6" s="409"/>
      <c r="AR6" s="409"/>
      <c r="AS6" s="409"/>
      <c r="AT6" s="409"/>
      <c r="AU6" s="409"/>
      <c r="AV6" s="409"/>
      <c r="AW6" s="409"/>
      <c r="AX6" s="409"/>
      <c r="AY6" s="409"/>
      <c r="AZ6" s="409"/>
      <c r="BA6" s="409"/>
      <c r="BB6" s="409"/>
      <c r="BC6" s="409"/>
      <c r="BD6" s="409"/>
      <c r="BE6" s="409"/>
      <c r="BF6" s="409"/>
      <c r="BG6" s="409"/>
      <c r="BH6" s="409"/>
      <c r="BI6" s="409"/>
      <c r="BJ6" s="409"/>
      <c r="BK6" s="409"/>
      <c r="BL6" s="409"/>
      <c r="BM6" s="409"/>
      <c r="BN6" s="409"/>
      <c r="BO6" s="409"/>
      <c r="BP6" s="409"/>
      <c r="BQ6" s="409"/>
      <c r="BR6" s="409"/>
      <c r="BS6" s="409"/>
      <c r="BT6" s="409"/>
      <c r="BU6" s="409"/>
      <c r="BV6" s="409"/>
      <c r="BW6" s="409"/>
      <c r="BX6" s="45"/>
      <c r="BY6" s="45"/>
      <c r="BZ6" s="45"/>
      <c r="CA6" s="45"/>
      <c r="CB6" s="45"/>
      <c r="CC6" s="45"/>
    </row>
    <row r="7" spans="1:81" ht="14.25" thickBot="1">
      <c r="P7" s="410" t="s">
        <v>80</v>
      </c>
      <c r="Q7" s="410"/>
      <c r="R7" s="410"/>
      <c r="S7" s="410"/>
      <c r="T7" s="410"/>
      <c r="AP7" s="45"/>
      <c r="AQ7" s="45"/>
      <c r="AR7" s="45"/>
      <c r="AS7" s="45"/>
      <c r="AT7" s="45"/>
      <c r="AU7" s="45"/>
      <c r="AV7" s="45"/>
      <c r="AW7" s="45"/>
      <c r="AX7" s="45"/>
      <c r="AY7" s="45"/>
      <c r="AZ7" s="45"/>
      <c r="BA7" s="45"/>
      <c r="BB7" s="45"/>
      <c r="BC7" s="45"/>
      <c r="BD7" s="45"/>
      <c r="BE7" s="411" t="s">
        <v>80</v>
      </c>
      <c r="BF7" s="411"/>
      <c r="BG7" s="411"/>
      <c r="BH7" s="411"/>
      <c r="BI7" s="411"/>
      <c r="BJ7" s="45"/>
      <c r="BK7" s="45"/>
      <c r="BL7" s="45"/>
      <c r="BM7" s="45"/>
      <c r="BN7" s="45"/>
      <c r="BO7" s="45"/>
      <c r="BP7" s="45"/>
      <c r="BQ7" s="45"/>
      <c r="BR7" s="45"/>
      <c r="BS7" s="45"/>
      <c r="BT7" s="45"/>
      <c r="BU7" s="45"/>
      <c r="BV7" s="45"/>
      <c r="BW7" s="45"/>
      <c r="BX7" s="45"/>
      <c r="BY7" s="45"/>
      <c r="BZ7" s="45"/>
      <c r="CA7" s="45"/>
      <c r="CB7" s="45"/>
      <c r="CC7" s="45"/>
    </row>
    <row r="8" spans="1:81" ht="19.5" customHeight="1">
      <c r="O8" s="342" t="s">
        <v>81</v>
      </c>
      <c r="P8" s="343"/>
      <c r="Q8" s="343"/>
      <c r="R8" s="343"/>
      <c r="S8" s="343"/>
      <c r="T8" s="343"/>
      <c r="U8" s="378"/>
      <c r="V8" s="379"/>
      <c r="W8" s="379"/>
      <c r="X8" s="379"/>
      <c r="Y8" s="379"/>
      <c r="Z8" s="379"/>
      <c r="AA8" s="379"/>
      <c r="AB8" s="379"/>
      <c r="AC8" s="379"/>
      <c r="AD8" s="379"/>
      <c r="AE8" s="379"/>
      <c r="AF8" s="379"/>
      <c r="AG8" s="379"/>
      <c r="AH8" s="379"/>
      <c r="AI8" s="379"/>
      <c r="AJ8" s="379"/>
      <c r="AK8" s="379"/>
      <c r="AL8" s="379"/>
      <c r="AM8" s="380"/>
      <c r="AP8" s="45"/>
      <c r="AQ8" s="45"/>
      <c r="AR8" s="45"/>
      <c r="AS8" s="45"/>
      <c r="AT8" s="45"/>
      <c r="AU8" s="45"/>
      <c r="AV8" s="45"/>
      <c r="AW8" s="45"/>
      <c r="AX8" s="45"/>
      <c r="AY8" s="45"/>
      <c r="AZ8" s="45"/>
      <c r="BA8" s="45"/>
      <c r="BB8" s="45"/>
      <c r="BC8" s="45"/>
      <c r="BD8" s="348" t="s">
        <v>81</v>
      </c>
      <c r="BE8" s="349"/>
      <c r="BF8" s="349"/>
      <c r="BG8" s="349"/>
      <c r="BH8" s="349"/>
      <c r="BI8" s="349"/>
      <c r="BJ8" s="381" t="s">
        <v>82</v>
      </c>
      <c r="BK8" s="382"/>
      <c r="BL8" s="382"/>
      <c r="BM8" s="382"/>
      <c r="BN8" s="382"/>
      <c r="BO8" s="382"/>
      <c r="BP8" s="382"/>
      <c r="BQ8" s="382"/>
      <c r="BR8" s="382"/>
      <c r="BS8" s="382"/>
      <c r="BT8" s="382"/>
      <c r="BU8" s="382"/>
      <c r="BV8" s="382"/>
      <c r="BW8" s="382"/>
      <c r="BX8" s="382"/>
      <c r="BY8" s="382"/>
      <c r="BZ8" s="382"/>
      <c r="CA8" s="382"/>
      <c r="CB8" s="383"/>
      <c r="CC8" s="45"/>
    </row>
    <row r="9" spans="1:81" ht="19.5" customHeight="1">
      <c r="O9" s="404" t="s">
        <v>83</v>
      </c>
      <c r="P9" s="405"/>
      <c r="Q9" s="405"/>
      <c r="R9" s="405"/>
      <c r="S9" s="405"/>
      <c r="T9" s="405"/>
      <c r="U9" s="307"/>
      <c r="V9" s="308"/>
      <c r="W9" s="308"/>
      <c r="X9" s="308"/>
      <c r="Y9" s="308"/>
      <c r="Z9" s="308"/>
      <c r="AA9" s="308"/>
      <c r="AB9" s="308"/>
      <c r="AC9" s="308"/>
      <c r="AD9" s="308"/>
      <c r="AE9" s="308"/>
      <c r="AF9" s="308"/>
      <c r="AG9" s="308"/>
      <c r="AH9" s="308"/>
      <c r="AI9" s="308"/>
      <c r="AJ9" s="308"/>
      <c r="AK9" s="308"/>
      <c r="AL9" s="308"/>
      <c r="AM9" s="309"/>
      <c r="AP9" s="45"/>
      <c r="AQ9" s="45"/>
      <c r="AR9" s="45"/>
      <c r="AS9" s="45"/>
      <c r="AT9" s="45"/>
      <c r="AU9" s="45"/>
      <c r="AV9" s="45"/>
      <c r="AW9" s="45"/>
      <c r="AX9" s="45"/>
      <c r="AY9" s="45"/>
      <c r="AZ9" s="45"/>
      <c r="BA9" s="45"/>
      <c r="BB9" s="45"/>
      <c r="BC9" s="45"/>
      <c r="BD9" s="406" t="s">
        <v>83</v>
      </c>
      <c r="BE9" s="407"/>
      <c r="BF9" s="407"/>
      <c r="BG9" s="407"/>
      <c r="BH9" s="407"/>
      <c r="BI9" s="407"/>
      <c r="BJ9" s="313" t="s">
        <v>84</v>
      </c>
      <c r="BK9" s="314"/>
      <c r="BL9" s="314"/>
      <c r="BM9" s="314"/>
      <c r="BN9" s="314"/>
      <c r="BO9" s="314"/>
      <c r="BP9" s="314"/>
      <c r="BQ9" s="314"/>
      <c r="BR9" s="314"/>
      <c r="BS9" s="314"/>
      <c r="BT9" s="314"/>
      <c r="BU9" s="314"/>
      <c r="BV9" s="314"/>
      <c r="BW9" s="314"/>
      <c r="BX9" s="314"/>
      <c r="BY9" s="314"/>
      <c r="BZ9" s="314"/>
      <c r="CA9" s="314"/>
      <c r="CB9" s="315"/>
      <c r="CC9" s="45"/>
    </row>
    <row r="10" spans="1:81" ht="42" customHeight="1">
      <c r="O10" s="404" t="s">
        <v>85</v>
      </c>
      <c r="P10" s="405"/>
      <c r="Q10" s="405"/>
      <c r="R10" s="405"/>
      <c r="S10" s="405"/>
      <c r="T10" s="405"/>
      <c r="U10" s="307"/>
      <c r="V10" s="308"/>
      <c r="W10" s="308"/>
      <c r="X10" s="308"/>
      <c r="Y10" s="308"/>
      <c r="Z10" s="308"/>
      <c r="AA10" s="308"/>
      <c r="AB10" s="308"/>
      <c r="AC10" s="308"/>
      <c r="AD10" s="308"/>
      <c r="AE10" s="308"/>
      <c r="AF10" s="308"/>
      <c r="AG10" s="308"/>
      <c r="AH10" s="308"/>
      <c r="AI10" s="308"/>
      <c r="AJ10" s="308"/>
      <c r="AK10" s="308"/>
      <c r="AL10" s="308"/>
      <c r="AM10" s="309"/>
      <c r="AP10" s="45"/>
      <c r="AQ10" s="45"/>
      <c r="AR10" s="45"/>
      <c r="AS10" s="45"/>
      <c r="AT10" s="45"/>
      <c r="AU10" s="45"/>
      <c r="AV10" s="45"/>
      <c r="AW10" s="45"/>
      <c r="AX10" s="45"/>
      <c r="AY10" s="45"/>
      <c r="AZ10" s="45"/>
      <c r="BA10" s="45"/>
      <c r="BB10" s="45"/>
      <c r="BC10" s="45"/>
      <c r="BD10" s="406" t="s">
        <v>85</v>
      </c>
      <c r="BE10" s="407"/>
      <c r="BF10" s="407"/>
      <c r="BG10" s="407"/>
      <c r="BH10" s="407"/>
      <c r="BI10" s="407"/>
      <c r="BJ10" s="313" t="s">
        <v>86</v>
      </c>
      <c r="BK10" s="314"/>
      <c r="BL10" s="314"/>
      <c r="BM10" s="314"/>
      <c r="BN10" s="314"/>
      <c r="BO10" s="314"/>
      <c r="BP10" s="314"/>
      <c r="BQ10" s="314"/>
      <c r="BR10" s="314"/>
      <c r="BS10" s="314"/>
      <c r="BT10" s="314"/>
      <c r="BU10" s="314"/>
      <c r="BV10" s="314"/>
      <c r="BW10" s="314"/>
      <c r="BX10" s="314"/>
      <c r="BY10" s="314"/>
      <c r="BZ10" s="314"/>
      <c r="CA10" s="314"/>
      <c r="CB10" s="315"/>
      <c r="CC10" s="45"/>
    </row>
    <row r="11" spans="1:81" ht="19.5" customHeight="1" thickBot="1">
      <c r="O11" s="396" t="s">
        <v>87</v>
      </c>
      <c r="P11" s="397"/>
      <c r="Q11" s="397"/>
      <c r="R11" s="397"/>
      <c r="S11" s="397"/>
      <c r="T11" s="397"/>
      <c r="U11" s="394"/>
      <c r="V11" s="395"/>
      <c r="W11" s="395"/>
      <c r="X11" s="395"/>
      <c r="Y11" s="395"/>
      <c r="Z11" s="395"/>
      <c r="AA11" s="395"/>
      <c r="AB11" s="395"/>
      <c r="AC11" s="395"/>
      <c r="AD11" s="395"/>
      <c r="AE11" s="395"/>
      <c r="AF11" s="395"/>
      <c r="AG11" s="395"/>
      <c r="AH11" s="395"/>
      <c r="AI11" s="395"/>
      <c r="AJ11" s="395"/>
      <c r="AK11" s="395"/>
      <c r="AL11" s="395"/>
      <c r="AM11" s="398"/>
      <c r="AP11" s="45"/>
      <c r="AQ11" s="45"/>
      <c r="AR11" s="45"/>
      <c r="AS11" s="45"/>
      <c r="AT11" s="45"/>
      <c r="AU11" s="45"/>
      <c r="AV11" s="45"/>
      <c r="AW11" s="45"/>
      <c r="AX11" s="45"/>
      <c r="AY11" s="45"/>
      <c r="AZ11" s="45"/>
      <c r="BA11" s="45"/>
      <c r="BB11" s="45"/>
      <c r="BC11" s="45"/>
      <c r="BD11" s="399" t="s">
        <v>87</v>
      </c>
      <c r="BE11" s="400"/>
      <c r="BF11" s="400"/>
      <c r="BG11" s="400"/>
      <c r="BH11" s="400"/>
      <c r="BI11" s="400"/>
      <c r="BJ11" s="376" t="s">
        <v>88</v>
      </c>
      <c r="BK11" s="377"/>
      <c r="BL11" s="377"/>
      <c r="BM11" s="377"/>
      <c r="BN11" s="377"/>
      <c r="BO11" s="377"/>
      <c r="BP11" s="377"/>
      <c r="BQ11" s="377"/>
      <c r="BR11" s="377"/>
      <c r="BS11" s="377"/>
      <c r="BT11" s="377"/>
      <c r="BU11" s="377"/>
      <c r="BV11" s="377"/>
      <c r="BW11" s="377"/>
      <c r="BX11" s="377"/>
      <c r="BY11" s="377"/>
      <c r="BZ11" s="377"/>
      <c r="CA11" s="377"/>
      <c r="CB11" s="401"/>
      <c r="CC11" s="45"/>
    </row>
    <row r="12" spans="1:81" ht="8.25" customHeight="1">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row>
    <row r="13" spans="1:81" ht="19.5" customHeight="1" thickBot="1">
      <c r="B13" s="402" t="s">
        <v>89</v>
      </c>
      <c r="C13" s="402"/>
      <c r="D13" s="48"/>
      <c r="E13" s="49" t="s">
        <v>3</v>
      </c>
      <c r="F13" s="403"/>
      <c r="G13" s="403"/>
      <c r="H13" s="158" t="s">
        <v>90</v>
      </c>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P13" s="45"/>
      <c r="AQ13" s="402" t="s">
        <v>89</v>
      </c>
      <c r="AR13" s="402"/>
      <c r="AS13" s="48" t="s">
        <v>91</v>
      </c>
      <c r="AT13" s="49" t="s">
        <v>3</v>
      </c>
      <c r="AU13" s="403">
        <v>4</v>
      </c>
      <c r="AV13" s="403"/>
      <c r="AW13" s="158" t="s">
        <v>92</v>
      </c>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45"/>
    </row>
    <row r="14" spans="1:81" ht="19.5" customHeight="1">
      <c r="B14" s="342" t="s">
        <v>93</v>
      </c>
      <c r="C14" s="343"/>
      <c r="D14" s="343"/>
      <c r="E14" s="343"/>
      <c r="F14" s="343"/>
      <c r="G14" s="343"/>
      <c r="H14" s="343"/>
      <c r="I14" s="343"/>
      <c r="J14" s="344"/>
      <c r="K14" s="378"/>
      <c r="L14" s="379"/>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79"/>
      <c r="AM14" s="380"/>
      <c r="AO14" s="44" t="s">
        <v>2</v>
      </c>
      <c r="AP14" s="45"/>
      <c r="AQ14" s="348" t="s">
        <v>93</v>
      </c>
      <c r="AR14" s="349"/>
      <c r="AS14" s="349"/>
      <c r="AT14" s="349"/>
      <c r="AU14" s="349"/>
      <c r="AV14" s="349"/>
      <c r="AW14" s="349"/>
      <c r="AX14" s="349"/>
      <c r="AY14" s="350"/>
      <c r="AZ14" s="381" t="s">
        <v>94</v>
      </c>
      <c r="BA14" s="382"/>
      <c r="BB14" s="382"/>
      <c r="BC14" s="382"/>
      <c r="BD14" s="382"/>
      <c r="BE14" s="382"/>
      <c r="BF14" s="382"/>
      <c r="BG14" s="382"/>
      <c r="BH14" s="382"/>
      <c r="BI14" s="382"/>
      <c r="BJ14" s="382"/>
      <c r="BK14" s="382"/>
      <c r="BL14" s="382"/>
      <c r="BM14" s="382"/>
      <c r="BN14" s="382"/>
      <c r="BO14" s="382"/>
      <c r="BP14" s="382"/>
      <c r="BQ14" s="382"/>
      <c r="BR14" s="382"/>
      <c r="BS14" s="382"/>
      <c r="BT14" s="382"/>
      <c r="BU14" s="382"/>
      <c r="BV14" s="382"/>
      <c r="BW14" s="382"/>
      <c r="BX14" s="382"/>
      <c r="BY14" s="382"/>
      <c r="BZ14" s="382"/>
      <c r="CA14" s="382"/>
      <c r="CB14" s="383"/>
      <c r="CC14" s="45"/>
    </row>
    <row r="15" spans="1:81" ht="19.5" customHeight="1" thickBot="1">
      <c r="B15" s="384" t="s">
        <v>95</v>
      </c>
      <c r="C15" s="385"/>
      <c r="D15" s="385"/>
      <c r="E15" s="385"/>
      <c r="F15" s="385"/>
      <c r="G15" s="385"/>
      <c r="H15" s="385"/>
      <c r="I15" s="385"/>
      <c r="J15" s="386"/>
      <c r="K15" s="387"/>
      <c r="L15" s="388"/>
      <c r="M15" s="388"/>
      <c r="N15" s="388"/>
      <c r="O15" s="388"/>
      <c r="P15" s="388"/>
      <c r="Q15" s="389" t="s">
        <v>96</v>
      </c>
      <c r="R15" s="389"/>
      <c r="S15" s="390"/>
      <c r="T15" s="391" t="s">
        <v>97</v>
      </c>
      <c r="U15" s="392"/>
      <c r="V15" s="392"/>
      <c r="W15" s="392"/>
      <c r="X15" s="392"/>
      <c r="Y15" s="392"/>
      <c r="Z15" s="392"/>
      <c r="AA15" s="392"/>
      <c r="AB15" s="392"/>
      <c r="AC15" s="392"/>
      <c r="AD15" s="393"/>
      <c r="AE15" s="394"/>
      <c r="AF15" s="395"/>
      <c r="AG15" s="395"/>
      <c r="AH15" s="395"/>
      <c r="AI15" s="395"/>
      <c r="AJ15" s="226" t="s">
        <v>96</v>
      </c>
      <c r="AK15" s="226"/>
      <c r="AL15" s="226"/>
      <c r="AM15" s="189"/>
      <c r="AO15" s="44" t="s">
        <v>98</v>
      </c>
      <c r="AP15" s="45"/>
      <c r="AQ15" s="366" t="s">
        <v>95</v>
      </c>
      <c r="AR15" s="367"/>
      <c r="AS15" s="367"/>
      <c r="AT15" s="367"/>
      <c r="AU15" s="367"/>
      <c r="AV15" s="367"/>
      <c r="AW15" s="367"/>
      <c r="AX15" s="367"/>
      <c r="AY15" s="368"/>
      <c r="AZ15" s="369">
        <v>20</v>
      </c>
      <c r="BA15" s="370"/>
      <c r="BB15" s="370"/>
      <c r="BC15" s="370"/>
      <c r="BD15" s="370"/>
      <c r="BE15" s="370"/>
      <c r="BF15" s="371" t="s">
        <v>96</v>
      </c>
      <c r="BG15" s="371"/>
      <c r="BH15" s="372"/>
      <c r="BI15" s="373" t="s">
        <v>97</v>
      </c>
      <c r="BJ15" s="374"/>
      <c r="BK15" s="374"/>
      <c r="BL15" s="374"/>
      <c r="BM15" s="374"/>
      <c r="BN15" s="374"/>
      <c r="BO15" s="374"/>
      <c r="BP15" s="374"/>
      <c r="BQ15" s="374"/>
      <c r="BR15" s="374"/>
      <c r="BS15" s="375"/>
      <c r="BT15" s="376">
        <v>5</v>
      </c>
      <c r="BU15" s="377"/>
      <c r="BV15" s="377"/>
      <c r="BW15" s="377"/>
      <c r="BX15" s="377"/>
      <c r="BY15" s="230" t="s">
        <v>96</v>
      </c>
      <c r="BZ15" s="230"/>
      <c r="CA15" s="230"/>
      <c r="CB15" s="194"/>
      <c r="CC15" s="45"/>
    </row>
    <row r="16" spans="1:81" ht="8.25" customHeight="1" thickBot="1">
      <c r="A16" s="358"/>
      <c r="B16" s="358"/>
      <c r="C16" s="358"/>
      <c r="D16" s="358"/>
      <c r="E16" s="358"/>
      <c r="F16" s="358"/>
      <c r="G16" s="358"/>
      <c r="H16" s="358"/>
      <c r="I16" s="358"/>
      <c r="J16" s="358"/>
      <c r="K16" s="358"/>
      <c r="L16" s="358"/>
      <c r="M16" s="358"/>
      <c r="N16" s="358"/>
      <c r="O16" s="358"/>
      <c r="P16" s="358"/>
      <c r="Q16" s="358"/>
      <c r="R16" s="358"/>
      <c r="S16" s="358"/>
      <c r="T16" s="358"/>
      <c r="U16" s="358"/>
      <c r="V16" s="358"/>
      <c r="W16" s="358"/>
      <c r="X16" s="358"/>
      <c r="Y16" s="358"/>
      <c r="Z16" s="358"/>
      <c r="AA16" s="358"/>
      <c r="AB16" s="358"/>
      <c r="AC16" s="358"/>
      <c r="AD16" s="358"/>
      <c r="AE16" s="358"/>
      <c r="AF16" s="358"/>
      <c r="AG16" s="358"/>
      <c r="AH16" s="358"/>
      <c r="AI16" s="358"/>
      <c r="AJ16" s="358"/>
      <c r="AK16" s="358"/>
      <c r="AL16" s="358"/>
      <c r="AM16" s="358"/>
      <c r="AN16" s="358"/>
      <c r="AO16" s="44" t="s">
        <v>99</v>
      </c>
      <c r="AP16" s="359"/>
      <c r="AQ16" s="359"/>
      <c r="AR16" s="359"/>
      <c r="AS16" s="359"/>
      <c r="AT16" s="359"/>
      <c r="AU16" s="359"/>
      <c r="AV16" s="359"/>
      <c r="AW16" s="359"/>
      <c r="AX16" s="359"/>
      <c r="AY16" s="359"/>
      <c r="AZ16" s="359"/>
      <c r="BA16" s="359"/>
      <c r="BB16" s="359"/>
      <c r="BC16" s="359"/>
      <c r="BD16" s="359"/>
      <c r="BE16" s="359"/>
      <c r="BF16" s="359"/>
      <c r="BG16" s="359"/>
      <c r="BH16" s="359"/>
      <c r="BI16" s="359"/>
      <c r="BJ16" s="359"/>
      <c r="BK16" s="359"/>
      <c r="BL16" s="359"/>
      <c r="BM16" s="359"/>
      <c r="BN16" s="359"/>
      <c r="BO16" s="359"/>
      <c r="BP16" s="359"/>
      <c r="BQ16" s="359"/>
      <c r="BR16" s="359"/>
      <c r="BS16" s="359"/>
      <c r="BT16" s="359"/>
      <c r="BU16" s="359"/>
      <c r="BV16" s="359"/>
      <c r="BW16" s="359"/>
      <c r="BX16" s="359"/>
      <c r="BY16" s="359"/>
      <c r="BZ16" s="359"/>
      <c r="CA16" s="359"/>
      <c r="CB16" s="359"/>
      <c r="CC16" s="359"/>
    </row>
    <row r="17" spans="2:81" ht="21" customHeight="1" thickBot="1">
      <c r="B17" s="342" t="s">
        <v>100</v>
      </c>
      <c r="C17" s="343"/>
      <c r="D17" s="343"/>
      <c r="E17" s="343"/>
      <c r="F17" s="343"/>
      <c r="G17" s="343"/>
      <c r="H17" s="343"/>
      <c r="I17" s="343"/>
      <c r="J17" s="344"/>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0"/>
      <c r="AK17" s="360"/>
      <c r="AL17" s="360"/>
      <c r="AM17" s="361"/>
      <c r="AO17" s="44" t="s">
        <v>101</v>
      </c>
      <c r="AP17" s="45"/>
      <c r="AQ17" s="362" t="s">
        <v>100</v>
      </c>
      <c r="AR17" s="350"/>
      <c r="AS17" s="363"/>
      <c r="AT17" s="363"/>
      <c r="AU17" s="363"/>
      <c r="AV17" s="363"/>
      <c r="AW17" s="363"/>
      <c r="AX17" s="363"/>
      <c r="AY17" s="363"/>
      <c r="AZ17" s="364" t="s">
        <v>102</v>
      </c>
      <c r="BA17" s="364"/>
      <c r="BB17" s="364"/>
      <c r="BC17" s="364"/>
      <c r="BD17" s="364"/>
      <c r="BE17" s="364"/>
      <c r="BF17" s="364"/>
      <c r="BG17" s="364"/>
      <c r="BH17" s="364"/>
      <c r="BI17" s="364"/>
      <c r="BJ17" s="364"/>
      <c r="BK17" s="364"/>
      <c r="BL17" s="364"/>
      <c r="BM17" s="364"/>
      <c r="BN17" s="364"/>
      <c r="BO17" s="364"/>
      <c r="BP17" s="364"/>
      <c r="BQ17" s="364"/>
      <c r="BR17" s="364"/>
      <c r="BS17" s="364"/>
      <c r="BT17" s="364"/>
      <c r="BU17" s="364"/>
      <c r="BV17" s="364"/>
      <c r="BW17" s="364"/>
      <c r="BX17" s="364"/>
      <c r="BY17" s="364"/>
      <c r="BZ17" s="364"/>
      <c r="CA17" s="364"/>
      <c r="CB17" s="365"/>
      <c r="CC17" s="45"/>
    </row>
    <row r="18" spans="2:81" ht="21" customHeight="1">
      <c r="B18" s="342" t="s">
        <v>103</v>
      </c>
      <c r="C18" s="343"/>
      <c r="D18" s="343"/>
      <c r="E18" s="343"/>
      <c r="F18" s="343"/>
      <c r="G18" s="343"/>
      <c r="H18" s="343"/>
      <c r="I18" s="343"/>
      <c r="J18" s="344"/>
      <c r="K18" s="345"/>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7"/>
      <c r="AP18" s="45"/>
      <c r="AQ18" s="348" t="s">
        <v>103</v>
      </c>
      <c r="AR18" s="349"/>
      <c r="AS18" s="349"/>
      <c r="AT18" s="349"/>
      <c r="AU18" s="349"/>
      <c r="AV18" s="349"/>
      <c r="AW18" s="349"/>
      <c r="AX18" s="349"/>
      <c r="AY18" s="350"/>
      <c r="AZ18" s="351" t="s">
        <v>104</v>
      </c>
      <c r="BA18" s="352"/>
      <c r="BB18" s="352"/>
      <c r="BC18" s="352"/>
      <c r="BD18" s="352"/>
      <c r="BE18" s="352"/>
      <c r="BF18" s="352"/>
      <c r="BG18" s="352"/>
      <c r="BH18" s="352"/>
      <c r="BI18" s="352"/>
      <c r="BJ18" s="352"/>
      <c r="BK18" s="352"/>
      <c r="BL18" s="352"/>
      <c r="BM18" s="352"/>
      <c r="BN18" s="352"/>
      <c r="BO18" s="352"/>
      <c r="BP18" s="352"/>
      <c r="BQ18" s="352"/>
      <c r="BR18" s="352"/>
      <c r="BS18" s="352"/>
      <c r="BT18" s="352"/>
      <c r="BU18" s="352"/>
      <c r="BV18" s="352"/>
      <c r="BW18" s="352"/>
      <c r="BX18" s="352"/>
      <c r="BY18" s="352"/>
      <c r="BZ18" s="352"/>
      <c r="CA18" s="352"/>
      <c r="CB18" s="353"/>
      <c r="CC18" s="45"/>
    </row>
    <row r="19" spans="2:81" ht="21" customHeight="1">
      <c r="B19" s="283" t="s">
        <v>81</v>
      </c>
      <c r="C19" s="284"/>
      <c r="D19" s="285"/>
      <c r="E19" s="285"/>
      <c r="F19" s="285"/>
      <c r="G19" s="285"/>
      <c r="H19" s="285"/>
      <c r="I19" s="285"/>
      <c r="J19" s="285"/>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5"/>
      <c r="AO19" s="44" t="s">
        <v>105</v>
      </c>
      <c r="AP19" s="45"/>
      <c r="AQ19" s="289" t="s">
        <v>81</v>
      </c>
      <c r="AR19" s="290"/>
      <c r="AS19" s="291"/>
      <c r="AT19" s="291"/>
      <c r="AU19" s="291"/>
      <c r="AV19" s="291"/>
      <c r="AW19" s="291"/>
      <c r="AX19" s="291"/>
      <c r="AY19" s="291"/>
      <c r="AZ19" s="356" t="s">
        <v>106</v>
      </c>
      <c r="BA19" s="356"/>
      <c r="BB19" s="356"/>
      <c r="BC19" s="356"/>
      <c r="BD19" s="356"/>
      <c r="BE19" s="356"/>
      <c r="BF19" s="356"/>
      <c r="BG19" s="356"/>
      <c r="BH19" s="356"/>
      <c r="BI19" s="356"/>
      <c r="BJ19" s="356"/>
      <c r="BK19" s="356"/>
      <c r="BL19" s="356"/>
      <c r="BM19" s="356"/>
      <c r="BN19" s="356"/>
      <c r="BO19" s="356"/>
      <c r="BP19" s="356"/>
      <c r="BQ19" s="356"/>
      <c r="BR19" s="356"/>
      <c r="BS19" s="356"/>
      <c r="BT19" s="356"/>
      <c r="BU19" s="356"/>
      <c r="BV19" s="356"/>
      <c r="BW19" s="356"/>
      <c r="BX19" s="356"/>
      <c r="BY19" s="356"/>
      <c r="BZ19" s="356"/>
      <c r="CA19" s="356"/>
      <c r="CB19" s="357"/>
      <c r="CC19" s="45"/>
    </row>
    <row r="20" spans="2:81" ht="19.5" customHeight="1">
      <c r="B20" s="283" t="s">
        <v>107</v>
      </c>
      <c r="C20" s="284"/>
      <c r="D20" s="285"/>
      <c r="E20" s="285"/>
      <c r="F20" s="285"/>
      <c r="G20" s="285"/>
      <c r="H20" s="285"/>
      <c r="I20" s="285"/>
      <c r="J20" s="285"/>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2"/>
      <c r="AP20" s="45"/>
      <c r="AQ20" s="289" t="s">
        <v>107</v>
      </c>
      <c r="AR20" s="290"/>
      <c r="AS20" s="291"/>
      <c r="AT20" s="291"/>
      <c r="AU20" s="291"/>
      <c r="AV20" s="291"/>
      <c r="AW20" s="291"/>
      <c r="AX20" s="291"/>
      <c r="AY20" s="291"/>
      <c r="AZ20" s="244" t="s">
        <v>108</v>
      </c>
      <c r="BA20" s="244"/>
      <c r="BB20" s="244"/>
      <c r="BC20" s="244"/>
      <c r="BD20" s="244"/>
      <c r="BE20" s="244"/>
      <c r="BF20" s="244"/>
      <c r="BG20" s="244"/>
      <c r="BH20" s="244"/>
      <c r="BI20" s="244"/>
      <c r="BJ20" s="244"/>
      <c r="BK20" s="244"/>
      <c r="BL20" s="244"/>
      <c r="BM20" s="244"/>
      <c r="BN20" s="244"/>
      <c r="BO20" s="244"/>
      <c r="BP20" s="244"/>
      <c r="BQ20" s="244"/>
      <c r="BR20" s="244"/>
      <c r="BS20" s="244"/>
      <c r="BT20" s="244"/>
      <c r="BU20" s="244"/>
      <c r="BV20" s="244"/>
      <c r="BW20" s="244"/>
      <c r="BX20" s="244"/>
      <c r="BY20" s="244"/>
      <c r="BZ20" s="244"/>
      <c r="CA20" s="244"/>
      <c r="CB20" s="245"/>
      <c r="CC20" s="45"/>
    </row>
    <row r="21" spans="2:81" ht="19.5" customHeight="1">
      <c r="B21" s="328" t="s">
        <v>109</v>
      </c>
      <c r="C21" s="329"/>
      <c r="D21" s="330"/>
      <c r="E21" s="304" t="s">
        <v>110</v>
      </c>
      <c r="F21" s="305"/>
      <c r="G21" s="305"/>
      <c r="H21" s="305"/>
      <c r="I21" s="305"/>
      <c r="J21" s="306"/>
      <c r="K21" s="307"/>
      <c r="L21" s="308"/>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9"/>
      <c r="AP21" s="45"/>
      <c r="AQ21" s="335" t="s">
        <v>109</v>
      </c>
      <c r="AR21" s="336"/>
      <c r="AS21" s="337"/>
      <c r="AT21" s="310" t="s">
        <v>110</v>
      </c>
      <c r="AU21" s="311"/>
      <c r="AV21" s="311"/>
      <c r="AW21" s="311"/>
      <c r="AX21" s="311"/>
      <c r="AY21" s="312"/>
      <c r="AZ21" s="313" t="s">
        <v>111</v>
      </c>
      <c r="BA21" s="314"/>
      <c r="BB21" s="314"/>
      <c r="BC21" s="314"/>
      <c r="BD21" s="314"/>
      <c r="BE21" s="314"/>
      <c r="BF21" s="314"/>
      <c r="BG21" s="314"/>
      <c r="BH21" s="314"/>
      <c r="BI21" s="314"/>
      <c r="BJ21" s="314"/>
      <c r="BK21" s="314"/>
      <c r="BL21" s="314"/>
      <c r="BM21" s="314"/>
      <c r="BN21" s="314"/>
      <c r="BO21" s="314"/>
      <c r="BP21" s="314"/>
      <c r="BQ21" s="314"/>
      <c r="BR21" s="314"/>
      <c r="BS21" s="314"/>
      <c r="BT21" s="314"/>
      <c r="BU21" s="314"/>
      <c r="BV21" s="314"/>
      <c r="BW21" s="314"/>
      <c r="BX21" s="314"/>
      <c r="BY21" s="314"/>
      <c r="BZ21" s="314"/>
      <c r="CA21" s="314"/>
      <c r="CB21" s="315"/>
      <c r="CC21" s="45"/>
    </row>
    <row r="22" spans="2:81" ht="19.5" customHeight="1">
      <c r="B22" s="331"/>
      <c r="C22" s="332"/>
      <c r="D22" s="333"/>
      <c r="E22" s="304" t="s">
        <v>112</v>
      </c>
      <c r="F22" s="305"/>
      <c r="G22" s="305"/>
      <c r="H22" s="305"/>
      <c r="I22" s="305"/>
      <c r="J22" s="306"/>
      <c r="K22" s="307"/>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9"/>
      <c r="AP22" s="45"/>
      <c r="AQ22" s="338"/>
      <c r="AR22" s="339"/>
      <c r="AS22" s="340"/>
      <c r="AT22" s="310" t="s">
        <v>112</v>
      </c>
      <c r="AU22" s="311"/>
      <c r="AV22" s="311"/>
      <c r="AW22" s="311"/>
      <c r="AX22" s="311"/>
      <c r="AY22" s="312"/>
      <c r="AZ22" s="313" t="s">
        <v>113</v>
      </c>
      <c r="BA22" s="314"/>
      <c r="BB22" s="314"/>
      <c r="BC22" s="314"/>
      <c r="BD22" s="314"/>
      <c r="BE22" s="314"/>
      <c r="BF22" s="314"/>
      <c r="BG22" s="314"/>
      <c r="BH22" s="314"/>
      <c r="BI22" s="314"/>
      <c r="BJ22" s="314"/>
      <c r="BK22" s="314"/>
      <c r="BL22" s="314"/>
      <c r="BM22" s="314"/>
      <c r="BN22" s="314"/>
      <c r="BO22" s="314"/>
      <c r="BP22" s="314"/>
      <c r="BQ22" s="314"/>
      <c r="BR22" s="314"/>
      <c r="BS22" s="314"/>
      <c r="BT22" s="314"/>
      <c r="BU22" s="314"/>
      <c r="BV22" s="314"/>
      <c r="BW22" s="314"/>
      <c r="BX22" s="314"/>
      <c r="BY22" s="314"/>
      <c r="BZ22" s="314"/>
      <c r="CA22" s="314"/>
      <c r="CB22" s="315"/>
      <c r="CC22" s="45"/>
    </row>
    <row r="23" spans="2:81" ht="45.75" customHeight="1" thickBot="1">
      <c r="B23" s="334"/>
      <c r="C23" s="317"/>
      <c r="D23" s="318"/>
      <c r="E23" s="316" t="s">
        <v>114</v>
      </c>
      <c r="F23" s="317"/>
      <c r="G23" s="317"/>
      <c r="H23" s="317"/>
      <c r="I23" s="317"/>
      <c r="J23" s="318"/>
      <c r="K23" s="319"/>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1"/>
      <c r="AP23" s="45"/>
      <c r="AQ23" s="341"/>
      <c r="AR23" s="323"/>
      <c r="AS23" s="324"/>
      <c r="AT23" s="322" t="s">
        <v>114</v>
      </c>
      <c r="AU23" s="323"/>
      <c r="AV23" s="323"/>
      <c r="AW23" s="323"/>
      <c r="AX23" s="323"/>
      <c r="AY23" s="324"/>
      <c r="AZ23" s="325" t="s">
        <v>115</v>
      </c>
      <c r="BA23" s="326"/>
      <c r="BB23" s="326"/>
      <c r="BC23" s="326"/>
      <c r="BD23" s="326"/>
      <c r="BE23" s="326"/>
      <c r="BF23" s="326"/>
      <c r="BG23" s="326"/>
      <c r="BH23" s="326"/>
      <c r="BI23" s="326"/>
      <c r="BJ23" s="326"/>
      <c r="BK23" s="326"/>
      <c r="BL23" s="326"/>
      <c r="BM23" s="326"/>
      <c r="BN23" s="326"/>
      <c r="BO23" s="326"/>
      <c r="BP23" s="326"/>
      <c r="BQ23" s="326"/>
      <c r="BR23" s="326"/>
      <c r="BS23" s="326"/>
      <c r="BT23" s="326"/>
      <c r="BU23" s="326"/>
      <c r="BV23" s="326"/>
      <c r="BW23" s="326"/>
      <c r="BX23" s="326"/>
      <c r="BY23" s="326"/>
      <c r="BZ23" s="326"/>
      <c r="CA23" s="326"/>
      <c r="CB23" s="327"/>
      <c r="CC23" s="45"/>
    </row>
    <row r="24" spans="2:81" ht="17.25" customHeight="1">
      <c r="B24" s="295"/>
      <c r="C24" s="296"/>
      <c r="D24" s="297"/>
      <c r="E24" s="297"/>
      <c r="F24" s="297"/>
      <c r="G24" s="297"/>
      <c r="H24" s="297"/>
      <c r="I24" s="297"/>
      <c r="J24" s="297"/>
      <c r="K24" s="298" t="s">
        <v>116</v>
      </c>
      <c r="L24" s="298"/>
      <c r="M24" s="298"/>
      <c r="N24" s="298"/>
      <c r="O24" s="298"/>
      <c r="P24" s="298"/>
      <c r="Q24" s="298"/>
      <c r="R24" s="299" t="s">
        <v>117</v>
      </c>
      <c r="S24" s="299"/>
      <c r="T24" s="299"/>
      <c r="U24" s="299"/>
      <c r="V24" s="299"/>
      <c r="W24" s="299"/>
      <c r="X24" s="299"/>
      <c r="Y24" s="299" t="s">
        <v>118</v>
      </c>
      <c r="Z24" s="299"/>
      <c r="AA24" s="299"/>
      <c r="AB24" s="299"/>
      <c r="AC24" s="299"/>
      <c r="AD24" s="299"/>
      <c r="AE24" s="299"/>
      <c r="AF24" s="298" t="s">
        <v>119</v>
      </c>
      <c r="AG24" s="298"/>
      <c r="AH24" s="298"/>
      <c r="AI24" s="298"/>
      <c r="AJ24" s="298"/>
      <c r="AK24" s="298"/>
      <c r="AL24" s="298"/>
      <c r="AM24" s="300"/>
      <c r="AP24" s="45"/>
      <c r="AQ24" s="301"/>
      <c r="AR24" s="302"/>
      <c r="AS24" s="303"/>
      <c r="AT24" s="303"/>
      <c r="AU24" s="303"/>
      <c r="AV24" s="303"/>
      <c r="AW24" s="303"/>
      <c r="AX24" s="303"/>
      <c r="AY24" s="303"/>
      <c r="AZ24" s="280" t="s">
        <v>116</v>
      </c>
      <c r="BA24" s="280"/>
      <c r="BB24" s="280"/>
      <c r="BC24" s="280"/>
      <c r="BD24" s="280"/>
      <c r="BE24" s="280"/>
      <c r="BF24" s="280"/>
      <c r="BG24" s="281" t="s">
        <v>117</v>
      </c>
      <c r="BH24" s="281"/>
      <c r="BI24" s="281"/>
      <c r="BJ24" s="281"/>
      <c r="BK24" s="281"/>
      <c r="BL24" s="281"/>
      <c r="BM24" s="281"/>
      <c r="BN24" s="281" t="s">
        <v>118</v>
      </c>
      <c r="BO24" s="281"/>
      <c r="BP24" s="281"/>
      <c r="BQ24" s="281"/>
      <c r="BR24" s="281"/>
      <c r="BS24" s="281"/>
      <c r="BT24" s="281"/>
      <c r="BU24" s="280" t="s">
        <v>119</v>
      </c>
      <c r="BV24" s="280"/>
      <c r="BW24" s="280"/>
      <c r="BX24" s="280"/>
      <c r="BY24" s="280"/>
      <c r="BZ24" s="280"/>
      <c r="CA24" s="280"/>
      <c r="CB24" s="282"/>
      <c r="CC24" s="45"/>
    </row>
    <row r="25" spans="2:81" ht="17.25" customHeight="1">
      <c r="B25" s="283" t="s">
        <v>120</v>
      </c>
      <c r="C25" s="284"/>
      <c r="D25" s="285"/>
      <c r="E25" s="285"/>
      <c r="F25" s="285"/>
      <c r="G25" s="285"/>
      <c r="H25" s="285"/>
      <c r="I25" s="285"/>
      <c r="J25" s="50" t="s">
        <v>121</v>
      </c>
      <c r="K25" s="241"/>
      <c r="L25" s="241"/>
      <c r="M25" s="241"/>
      <c r="N25" s="241"/>
      <c r="O25" s="241"/>
      <c r="P25" s="241"/>
      <c r="Q25" s="241"/>
      <c r="R25" s="244"/>
      <c r="S25" s="244"/>
      <c r="T25" s="244"/>
      <c r="U25" s="244"/>
      <c r="V25" s="244"/>
      <c r="W25" s="244"/>
      <c r="X25" s="244"/>
      <c r="Y25" s="244"/>
      <c r="Z25" s="244"/>
      <c r="AA25" s="244"/>
      <c r="AB25" s="244"/>
      <c r="AC25" s="244"/>
      <c r="AD25" s="244"/>
      <c r="AE25" s="244"/>
      <c r="AF25" s="241"/>
      <c r="AG25" s="241"/>
      <c r="AH25" s="241"/>
      <c r="AI25" s="241"/>
      <c r="AJ25" s="241"/>
      <c r="AK25" s="241"/>
      <c r="AL25" s="241"/>
      <c r="AM25" s="242"/>
      <c r="AP25" s="45"/>
      <c r="AQ25" s="289" t="s">
        <v>120</v>
      </c>
      <c r="AR25" s="290"/>
      <c r="AS25" s="291"/>
      <c r="AT25" s="291"/>
      <c r="AU25" s="291"/>
      <c r="AV25" s="291"/>
      <c r="AW25" s="291"/>
      <c r="AX25" s="291"/>
      <c r="AY25" s="51" t="s">
        <v>121</v>
      </c>
      <c r="AZ25" s="244" t="s">
        <v>122</v>
      </c>
      <c r="BA25" s="244"/>
      <c r="BB25" s="244"/>
      <c r="BC25" s="244"/>
      <c r="BD25" s="244"/>
      <c r="BE25" s="244"/>
      <c r="BF25" s="244"/>
      <c r="BG25" s="244" t="s">
        <v>123</v>
      </c>
      <c r="BH25" s="244"/>
      <c r="BI25" s="244"/>
      <c r="BJ25" s="244"/>
      <c r="BK25" s="244"/>
      <c r="BL25" s="244"/>
      <c r="BM25" s="244"/>
      <c r="BN25" s="244">
        <v>20</v>
      </c>
      <c r="BO25" s="244"/>
      <c r="BP25" s="244"/>
      <c r="BQ25" s="244"/>
      <c r="BR25" s="244"/>
      <c r="BS25" s="244"/>
      <c r="BT25" s="244"/>
      <c r="BU25" s="244"/>
      <c r="BV25" s="244"/>
      <c r="BW25" s="244"/>
      <c r="BX25" s="244"/>
      <c r="BY25" s="244"/>
      <c r="BZ25" s="244"/>
      <c r="CA25" s="244"/>
      <c r="CB25" s="245"/>
      <c r="CC25" s="45"/>
    </row>
    <row r="26" spans="2:81" ht="17.25" customHeight="1">
      <c r="B26" s="283"/>
      <c r="C26" s="284"/>
      <c r="D26" s="285"/>
      <c r="E26" s="285"/>
      <c r="F26" s="285"/>
      <c r="G26" s="285"/>
      <c r="H26" s="285"/>
      <c r="I26" s="285"/>
      <c r="J26" s="52" t="s">
        <v>124</v>
      </c>
      <c r="K26" s="241"/>
      <c r="L26" s="241"/>
      <c r="M26" s="241"/>
      <c r="N26" s="241"/>
      <c r="O26" s="241"/>
      <c r="P26" s="241"/>
      <c r="Q26" s="241"/>
      <c r="R26" s="244"/>
      <c r="S26" s="244"/>
      <c r="T26" s="244"/>
      <c r="U26" s="244"/>
      <c r="V26" s="244"/>
      <c r="W26" s="244"/>
      <c r="X26" s="244"/>
      <c r="Y26" s="244"/>
      <c r="Z26" s="244"/>
      <c r="AA26" s="244"/>
      <c r="AB26" s="244"/>
      <c r="AC26" s="244"/>
      <c r="AD26" s="244"/>
      <c r="AE26" s="244"/>
      <c r="AF26" s="241"/>
      <c r="AG26" s="241"/>
      <c r="AH26" s="241"/>
      <c r="AI26" s="241"/>
      <c r="AJ26" s="241"/>
      <c r="AK26" s="241"/>
      <c r="AL26" s="241"/>
      <c r="AM26" s="242"/>
      <c r="AP26" s="45"/>
      <c r="AQ26" s="289"/>
      <c r="AR26" s="290"/>
      <c r="AS26" s="291"/>
      <c r="AT26" s="291"/>
      <c r="AU26" s="291"/>
      <c r="AV26" s="291"/>
      <c r="AW26" s="291"/>
      <c r="AX26" s="291"/>
      <c r="AY26" s="53" t="s">
        <v>124</v>
      </c>
      <c r="AZ26" s="244" t="s">
        <v>125</v>
      </c>
      <c r="BA26" s="244"/>
      <c r="BB26" s="244"/>
      <c r="BC26" s="244"/>
      <c r="BD26" s="244"/>
      <c r="BE26" s="244"/>
      <c r="BF26" s="244"/>
      <c r="BG26" s="244" t="s">
        <v>123</v>
      </c>
      <c r="BH26" s="244"/>
      <c r="BI26" s="244"/>
      <c r="BJ26" s="244"/>
      <c r="BK26" s="244"/>
      <c r="BL26" s="244"/>
      <c r="BM26" s="244"/>
      <c r="BN26" s="244">
        <v>20</v>
      </c>
      <c r="BO26" s="244"/>
      <c r="BP26" s="244"/>
      <c r="BQ26" s="244"/>
      <c r="BR26" s="244"/>
      <c r="BS26" s="244"/>
      <c r="BT26" s="244"/>
      <c r="BU26" s="244"/>
      <c r="BV26" s="244"/>
      <c r="BW26" s="244"/>
      <c r="BX26" s="244"/>
      <c r="BY26" s="244"/>
      <c r="BZ26" s="244"/>
      <c r="CA26" s="244"/>
      <c r="CB26" s="245"/>
      <c r="CC26" s="45"/>
    </row>
    <row r="27" spans="2:81" ht="17.25" customHeight="1">
      <c r="B27" s="283"/>
      <c r="C27" s="284"/>
      <c r="D27" s="285"/>
      <c r="E27" s="285"/>
      <c r="F27" s="285"/>
      <c r="G27" s="285"/>
      <c r="H27" s="285"/>
      <c r="I27" s="285"/>
      <c r="J27" s="52" t="s">
        <v>126</v>
      </c>
      <c r="K27" s="241"/>
      <c r="L27" s="241"/>
      <c r="M27" s="241"/>
      <c r="N27" s="241"/>
      <c r="O27" s="241"/>
      <c r="P27" s="241"/>
      <c r="Q27" s="241"/>
      <c r="R27" s="241"/>
      <c r="S27" s="241"/>
      <c r="T27" s="241"/>
      <c r="U27" s="241"/>
      <c r="V27" s="241"/>
      <c r="W27" s="241"/>
      <c r="X27" s="241"/>
      <c r="Y27" s="244"/>
      <c r="Z27" s="244"/>
      <c r="AA27" s="244"/>
      <c r="AB27" s="244"/>
      <c r="AC27" s="244"/>
      <c r="AD27" s="244"/>
      <c r="AE27" s="244"/>
      <c r="AF27" s="241"/>
      <c r="AG27" s="241"/>
      <c r="AH27" s="241"/>
      <c r="AI27" s="241"/>
      <c r="AJ27" s="241"/>
      <c r="AK27" s="241"/>
      <c r="AL27" s="241"/>
      <c r="AM27" s="242"/>
      <c r="AP27" s="45"/>
      <c r="AQ27" s="289"/>
      <c r="AR27" s="290"/>
      <c r="AS27" s="291"/>
      <c r="AT27" s="291"/>
      <c r="AU27" s="291"/>
      <c r="AV27" s="291"/>
      <c r="AW27" s="291"/>
      <c r="AX27" s="291"/>
      <c r="AY27" s="53" t="s">
        <v>126</v>
      </c>
      <c r="AZ27" s="244" t="s">
        <v>127</v>
      </c>
      <c r="BA27" s="244"/>
      <c r="BB27" s="244"/>
      <c r="BC27" s="244"/>
      <c r="BD27" s="244"/>
      <c r="BE27" s="244"/>
      <c r="BF27" s="244"/>
      <c r="BG27" s="244" t="s">
        <v>127</v>
      </c>
      <c r="BH27" s="244"/>
      <c r="BI27" s="244"/>
      <c r="BJ27" s="244"/>
      <c r="BK27" s="244"/>
      <c r="BL27" s="244"/>
      <c r="BM27" s="244"/>
      <c r="BN27" s="244">
        <v>20</v>
      </c>
      <c r="BO27" s="244"/>
      <c r="BP27" s="244"/>
      <c r="BQ27" s="244"/>
      <c r="BR27" s="244"/>
      <c r="BS27" s="244"/>
      <c r="BT27" s="244"/>
      <c r="BU27" s="244" t="s">
        <v>128</v>
      </c>
      <c r="BV27" s="244"/>
      <c r="BW27" s="244"/>
      <c r="BX27" s="244"/>
      <c r="BY27" s="244"/>
      <c r="BZ27" s="244"/>
      <c r="CA27" s="244"/>
      <c r="CB27" s="245"/>
      <c r="CC27" s="45"/>
    </row>
    <row r="28" spans="2:81" ht="17.25" customHeight="1">
      <c r="B28" s="283"/>
      <c r="C28" s="284"/>
      <c r="D28" s="285"/>
      <c r="E28" s="285"/>
      <c r="F28" s="285"/>
      <c r="G28" s="285"/>
      <c r="H28" s="285"/>
      <c r="I28" s="285"/>
      <c r="J28" s="52" t="s">
        <v>129</v>
      </c>
      <c r="K28" s="241"/>
      <c r="L28" s="241"/>
      <c r="M28" s="241"/>
      <c r="N28" s="241"/>
      <c r="O28" s="241"/>
      <c r="P28" s="241"/>
      <c r="Q28" s="241"/>
      <c r="R28" s="241"/>
      <c r="S28" s="241"/>
      <c r="T28" s="241"/>
      <c r="U28" s="241"/>
      <c r="V28" s="241"/>
      <c r="W28" s="241"/>
      <c r="X28" s="241"/>
      <c r="Y28" s="244"/>
      <c r="Z28" s="244"/>
      <c r="AA28" s="244"/>
      <c r="AB28" s="244"/>
      <c r="AC28" s="244"/>
      <c r="AD28" s="244"/>
      <c r="AE28" s="244"/>
      <c r="AF28" s="241"/>
      <c r="AG28" s="241"/>
      <c r="AH28" s="241"/>
      <c r="AI28" s="241"/>
      <c r="AJ28" s="241"/>
      <c r="AK28" s="241"/>
      <c r="AL28" s="241"/>
      <c r="AM28" s="242"/>
      <c r="AP28" s="45"/>
      <c r="AQ28" s="289"/>
      <c r="AR28" s="290"/>
      <c r="AS28" s="291"/>
      <c r="AT28" s="291"/>
      <c r="AU28" s="291"/>
      <c r="AV28" s="291"/>
      <c r="AW28" s="291"/>
      <c r="AX28" s="291"/>
      <c r="AY28" s="53" t="s">
        <v>129</v>
      </c>
      <c r="AZ28" s="244" t="s">
        <v>127</v>
      </c>
      <c r="BA28" s="244"/>
      <c r="BB28" s="244"/>
      <c r="BC28" s="244"/>
      <c r="BD28" s="244"/>
      <c r="BE28" s="244"/>
      <c r="BF28" s="244"/>
      <c r="BG28" s="244" t="s">
        <v>127</v>
      </c>
      <c r="BH28" s="244"/>
      <c r="BI28" s="244"/>
      <c r="BJ28" s="244"/>
      <c r="BK28" s="244"/>
      <c r="BL28" s="244"/>
      <c r="BM28" s="244"/>
      <c r="BN28" s="244">
        <v>8</v>
      </c>
      <c r="BO28" s="244"/>
      <c r="BP28" s="244"/>
      <c r="BQ28" s="244"/>
      <c r="BR28" s="244"/>
      <c r="BS28" s="244"/>
      <c r="BT28" s="244"/>
      <c r="BU28" s="244" t="s">
        <v>130</v>
      </c>
      <c r="BV28" s="244"/>
      <c r="BW28" s="244"/>
      <c r="BX28" s="244"/>
      <c r="BY28" s="244"/>
      <c r="BZ28" s="244"/>
      <c r="CA28" s="244"/>
      <c r="CB28" s="245"/>
      <c r="CC28" s="45"/>
    </row>
    <row r="29" spans="2:81" ht="17.25" customHeight="1">
      <c r="B29" s="283"/>
      <c r="C29" s="284"/>
      <c r="D29" s="285"/>
      <c r="E29" s="285"/>
      <c r="F29" s="285"/>
      <c r="G29" s="285"/>
      <c r="H29" s="285"/>
      <c r="I29" s="285"/>
      <c r="J29" s="52" t="s">
        <v>131</v>
      </c>
      <c r="K29" s="241"/>
      <c r="L29" s="241"/>
      <c r="M29" s="241"/>
      <c r="N29" s="241"/>
      <c r="O29" s="241"/>
      <c r="P29" s="241"/>
      <c r="Q29" s="241"/>
      <c r="R29" s="241"/>
      <c r="S29" s="241"/>
      <c r="T29" s="241"/>
      <c r="U29" s="241"/>
      <c r="V29" s="241"/>
      <c r="W29" s="241"/>
      <c r="X29" s="241"/>
      <c r="Y29" s="244"/>
      <c r="Z29" s="244"/>
      <c r="AA29" s="244"/>
      <c r="AB29" s="244"/>
      <c r="AC29" s="244"/>
      <c r="AD29" s="244"/>
      <c r="AE29" s="244"/>
      <c r="AF29" s="241"/>
      <c r="AG29" s="241"/>
      <c r="AH29" s="241"/>
      <c r="AI29" s="241"/>
      <c r="AJ29" s="241"/>
      <c r="AK29" s="241"/>
      <c r="AL29" s="241"/>
      <c r="AM29" s="242"/>
      <c r="AP29" s="45"/>
      <c r="AQ29" s="289"/>
      <c r="AR29" s="290"/>
      <c r="AS29" s="291"/>
      <c r="AT29" s="291"/>
      <c r="AU29" s="291"/>
      <c r="AV29" s="291"/>
      <c r="AW29" s="291"/>
      <c r="AX29" s="291"/>
      <c r="AY29" s="53" t="s">
        <v>131</v>
      </c>
      <c r="AZ29" s="244" t="s">
        <v>127</v>
      </c>
      <c r="BA29" s="244"/>
      <c r="BB29" s="244"/>
      <c r="BC29" s="244"/>
      <c r="BD29" s="244"/>
      <c r="BE29" s="244"/>
      <c r="BF29" s="244"/>
      <c r="BG29" s="244" t="s">
        <v>127</v>
      </c>
      <c r="BH29" s="244"/>
      <c r="BI29" s="244"/>
      <c r="BJ29" s="244"/>
      <c r="BK29" s="244"/>
      <c r="BL29" s="244"/>
      <c r="BM29" s="244"/>
      <c r="BN29" s="244">
        <v>12</v>
      </c>
      <c r="BO29" s="244"/>
      <c r="BP29" s="244"/>
      <c r="BQ29" s="244"/>
      <c r="BR29" s="244"/>
      <c r="BS29" s="244"/>
      <c r="BT29" s="244"/>
      <c r="BU29" s="244" t="s">
        <v>132</v>
      </c>
      <c r="BV29" s="244"/>
      <c r="BW29" s="244"/>
      <c r="BX29" s="244"/>
      <c r="BY29" s="244"/>
      <c r="BZ29" s="244"/>
      <c r="CA29" s="244"/>
      <c r="CB29" s="245"/>
      <c r="CC29" s="45"/>
    </row>
    <row r="30" spans="2:81" ht="17.25" customHeight="1" thickBot="1">
      <c r="B30" s="286"/>
      <c r="C30" s="287"/>
      <c r="D30" s="288"/>
      <c r="E30" s="288"/>
      <c r="F30" s="288"/>
      <c r="G30" s="288"/>
      <c r="H30" s="288"/>
      <c r="I30" s="288"/>
      <c r="J30" s="54" t="s">
        <v>133</v>
      </c>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M30" s="229"/>
      <c r="AP30" s="45"/>
      <c r="AQ30" s="292"/>
      <c r="AR30" s="293"/>
      <c r="AS30" s="294"/>
      <c r="AT30" s="294"/>
      <c r="AU30" s="294"/>
      <c r="AV30" s="294"/>
      <c r="AW30" s="294"/>
      <c r="AX30" s="294"/>
      <c r="AY30" s="55" t="s">
        <v>133</v>
      </c>
      <c r="AZ30" s="232"/>
      <c r="BA30" s="232"/>
      <c r="BB30" s="232"/>
      <c r="BC30" s="232"/>
      <c r="BD30" s="232"/>
      <c r="BE30" s="232"/>
      <c r="BF30" s="232"/>
      <c r="BG30" s="232"/>
      <c r="BH30" s="232"/>
      <c r="BI30" s="232"/>
      <c r="BJ30" s="232"/>
      <c r="BK30" s="232"/>
      <c r="BL30" s="232"/>
      <c r="BM30" s="232"/>
      <c r="BN30" s="232"/>
      <c r="BO30" s="232"/>
      <c r="BP30" s="232"/>
      <c r="BQ30" s="232"/>
      <c r="BR30" s="232"/>
      <c r="BS30" s="232"/>
      <c r="BT30" s="232"/>
      <c r="BU30" s="232"/>
      <c r="BV30" s="232"/>
      <c r="BW30" s="232"/>
      <c r="BX30" s="232"/>
      <c r="BY30" s="232"/>
      <c r="BZ30" s="232"/>
      <c r="CA30" s="232"/>
      <c r="CB30" s="233"/>
      <c r="CC30" s="45"/>
    </row>
    <row r="31" spans="2:81" ht="17.25" customHeight="1">
      <c r="B31" s="263"/>
      <c r="C31" s="265" t="s">
        <v>134</v>
      </c>
      <c r="D31" s="266"/>
      <c r="E31" s="56">
        <v>1</v>
      </c>
      <c r="F31" s="57">
        <v>2</v>
      </c>
      <c r="G31" s="57">
        <v>3</v>
      </c>
      <c r="H31" s="57">
        <v>4</v>
      </c>
      <c r="I31" s="57">
        <v>5</v>
      </c>
      <c r="J31" s="57">
        <v>6</v>
      </c>
      <c r="K31" s="57">
        <v>7</v>
      </c>
      <c r="L31" s="57">
        <v>8</v>
      </c>
      <c r="M31" s="57">
        <v>9</v>
      </c>
      <c r="N31" s="57">
        <v>10</v>
      </c>
      <c r="O31" s="57">
        <v>11</v>
      </c>
      <c r="P31" s="57">
        <v>12</v>
      </c>
      <c r="Q31" s="57">
        <v>13</v>
      </c>
      <c r="R31" s="57">
        <v>14</v>
      </c>
      <c r="S31" s="57">
        <v>15</v>
      </c>
      <c r="T31" s="57">
        <v>16</v>
      </c>
      <c r="U31" s="57">
        <v>17</v>
      </c>
      <c r="V31" s="57">
        <v>18</v>
      </c>
      <c r="W31" s="57">
        <v>19</v>
      </c>
      <c r="X31" s="57">
        <v>20</v>
      </c>
      <c r="Y31" s="57">
        <v>21</v>
      </c>
      <c r="Z31" s="57">
        <v>22</v>
      </c>
      <c r="AA31" s="57">
        <v>23</v>
      </c>
      <c r="AB31" s="57">
        <v>24</v>
      </c>
      <c r="AC31" s="57">
        <v>25</v>
      </c>
      <c r="AD31" s="57">
        <v>26</v>
      </c>
      <c r="AE31" s="57">
        <v>27</v>
      </c>
      <c r="AF31" s="57">
        <v>28</v>
      </c>
      <c r="AG31" s="57">
        <v>29</v>
      </c>
      <c r="AH31" s="57">
        <v>30</v>
      </c>
      <c r="AI31" s="57">
        <v>31</v>
      </c>
      <c r="AJ31" s="267" t="s">
        <v>32</v>
      </c>
      <c r="AK31" s="267"/>
      <c r="AL31" s="267"/>
      <c r="AM31" s="268"/>
      <c r="AN31" s="58"/>
      <c r="AO31" s="58"/>
      <c r="AP31" s="45"/>
      <c r="AQ31" s="269"/>
      <c r="AR31" s="271" t="s">
        <v>135</v>
      </c>
      <c r="AS31" s="272"/>
      <c r="AT31" s="59">
        <v>1</v>
      </c>
      <c r="AU31" s="60">
        <v>2</v>
      </c>
      <c r="AV31" s="60">
        <v>3</v>
      </c>
      <c r="AW31" s="60">
        <v>4</v>
      </c>
      <c r="AX31" s="60">
        <v>5</v>
      </c>
      <c r="AY31" s="60">
        <v>6</v>
      </c>
      <c r="AZ31" s="60">
        <v>7</v>
      </c>
      <c r="BA31" s="60">
        <v>8</v>
      </c>
      <c r="BB31" s="60">
        <v>9</v>
      </c>
      <c r="BC31" s="60">
        <v>10</v>
      </c>
      <c r="BD31" s="60">
        <v>11</v>
      </c>
      <c r="BE31" s="60">
        <v>12</v>
      </c>
      <c r="BF31" s="60">
        <v>13</v>
      </c>
      <c r="BG31" s="60">
        <v>14</v>
      </c>
      <c r="BH31" s="60">
        <v>15</v>
      </c>
      <c r="BI31" s="60">
        <v>16</v>
      </c>
      <c r="BJ31" s="60">
        <v>17</v>
      </c>
      <c r="BK31" s="60">
        <v>18</v>
      </c>
      <c r="BL31" s="60">
        <v>19</v>
      </c>
      <c r="BM31" s="60">
        <v>20</v>
      </c>
      <c r="BN31" s="60">
        <v>21</v>
      </c>
      <c r="BO31" s="60">
        <v>22</v>
      </c>
      <c r="BP31" s="60">
        <v>23</v>
      </c>
      <c r="BQ31" s="60">
        <v>24</v>
      </c>
      <c r="BR31" s="60">
        <v>25</v>
      </c>
      <c r="BS31" s="60">
        <v>26</v>
      </c>
      <c r="BT31" s="60">
        <v>27</v>
      </c>
      <c r="BU31" s="60">
        <v>28</v>
      </c>
      <c r="BV31" s="60">
        <v>29</v>
      </c>
      <c r="BW31" s="60">
        <v>30</v>
      </c>
      <c r="BX31" s="60">
        <v>31</v>
      </c>
      <c r="BY31" s="273" t="s">
        <v>32</v>
      </c>
      <c r="BZ31" s="273"/>
      <c r="CA31" s="273"/>
      <c r="CB31" s="274"/>
      <c r="CC31" s="61"/>
    </row>
    <row r="32" spans="2:81" ht="17.25" customHeight="1" thickBot="1">
      <c r="B32" s="264"/>
      <c r="C32" s="275" t="s">
        <v>136</v>
      </c>
      <c r="D32" s="276"/>
      <c r="E32" s="62"/>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246" t="s">
        <v>137</v>
      </c>
      <c r="AK32" s="246"/>
      <c r="AL32" s="246" t="s">
        <v>138</v>
      </c>
      <c r="AM32" s="247"/>
      <c r="AN32" s="58"/>
      <c r="AO32" s="58"/>
      <c r="AP32" s="45"/>
      <c r="AQ32" s="270"/>
      <c r="AR32" s="248" t="s">
        <v>136</v>
      </c>
      <c r="AS32" s="249"/>
      <c r="AT32" s="64" t="s">
        <v>139</v>
      </c>
      <c r="AU32" s="65" t="s">
        <v>140</v>
      </c>
      <c r="AV32" s="65" t="s">
        <v>141</v>
      </c>
      <c r="AW32" s="65" t="s">
        <v>142</v>
      </c>
      <c r="AX32" s="65" t="s">
        <v>143</v>
      </c>
      <c r="AY32" s="65" t="s">
        <v>144</v>
      </c>
      <c r="AZ32" s="65" t="s">
        <v>4</v>
      </c>
      <c r="BA32" s="65" t="s">
        <v>139</v>
      </c>
      <c r="BB32" s="65" t="s">
        <v>140</v>
      </c>
      <c r="BC32" s="65" t="s">
        <v>141</v>
      </c>
      <c r="BD32" s="65" t="s">
        <v>142</v>
      </c>
      <c r="BE32" s="65" t="s">
        <v>143</v>
      </c>
      <c r="BF32" s="65" t="s">
        <v>144</v>
      </c>
      <c r="BG32" s="65" t="s">
        <v>4</v>
      </c>
      <c r="BH32" s="65" t="s">
        <v>139</v>
      </c>
      <c r="BI32" s="65" t="s">
        <v>140</v>
      </c>
      <c r="BJ32" s="65" t="s">
        <v>141</v>
      </c>
      <c r="BK32" s="65" t="s">
        <v>142</v>
      </c>
      <c r="BL32" s="65" t="s">
        <v>143</v>
      </c>
      <c r="BM32" s="65" t="s">
        <v>144</v>
      </c>
      <c r="BN32" s="65" t="s">
        <v>4</v>
      </c>
      <c r="BO32" s="65" t="s">
        <v>139</v>
      </c>
      <c r="BP32" s="65" t="s">
        <v>140</v>
      </c>
      <c r="BQ32" s="65" t="s">
        <v>141</v>
      </c>
      <c r="BR32" s="65" t="s">
        <v>142</v>
      </c>
      <c r="BS32" s="65" t="s">
        <v>143</v>
      </c>
      <c r="BT32" s="65" t="s">
        <v>144</v>
      </c>
      <c r="BU32" s="65" t="s">
        <v>4</v>
      </c>
      <c r="BV32" s="65" t="s">
        <v>139</v>
      </c>
      <c r="BW32" s="65" t="s">
        <v>140</v>
      </c>
      <c r="BX32" s="65" t="s">
        <v>141</v>
      </c>
      <c r="BY32" s="250" t="s">
        <v>137</v>
      </c>
      <c r="BZ32" s="250"/>
      <c r="CA32" s="250" t="s">
        <v>138</v>
      </c>
      <c r="CB32" s="251"/>
      <c r="CC32" s="61"/>
    </row>
    <row r="33" spans="2:81" ht="17.25" customHeight="1">
      <c r="B33" s="252" t="s">
        <v>145</v>
      </c>
      <c r="C33" s="254" t="s">
        <v>121</v>
      </c>
      <c r="D33" s="255"/>
      <c r="E33" s="66"/>
      <c r="F33" s="66"/>
      <c r="G33" s="66"/>
      <c r="H33" s="66"/>
      <c r="I33" s="67"/>
      <c r="J33" s="67"/>
      <c r="K33" s="66"/>
      <c r="L33" s="66"/>
      <c r="M33" s="66"/>
      <c r="N33" s="66"/>
      <c r="O33" s="66"/>
      <c r="P33" s="67"/>
      <c r="Q33" s="67"/>
      <c r="R33" s="66"/>
      <c r="S33" s="66"/>
      <c r="T33" s="66"/>
      <c r="U33" s="66"/>
      <c r="V33" s="66"/>
      <c r="W33" s="67"/>
      <c r="X33" s="67"/>
      <c r="Y33" s="66"/>
      <c r="Z33" s="66"/>
      <c r="AA33" s="66"/>
      <c r="AB33" s="66"/>
      <c r="AC33" s="66"/>
      <c r="AD33" s="67"/>
      <c r="AE33" s="67"/>
      <c r="AF33" s="66"/>
      <c r="AG33" s="66"/>
      <c r="AH33" s="66"/>
      <c r="AI33" s="66"/>
      <c r="AJ33" s="256"/>
      <c r="AK33" s="256"/>
      <c r="AL33" s="257"/>
      <c r="AM33" s="258"/>
      <c r="AP33" s="45"/>
      <c r="AQ33" s="259" t="s">
        <v>145</v>
      </c>
      <c r="AR33" s="261" t="s">
        <v>121</v>
      </c>
      <c r="AS33" s="262"/>
      <c r="AT33" s="66">
        <v>5</v>
      </c>
      <c r="AU33" s="66">
        <v>5</v>
      </c>
      <c r="AV33" s="66"/>
      <c r="AW33" s="66">
        <v>5</v>
      </c>
      <c r="AX33" s="67"/>
      <c r="AY33" s="67"/>
      <c r="AZ33" s="66">
        <v>5</v>
      </c>
      <c r="BA33" s="66">
        <v>5</v>
      </c>
      <c r="BB33" s="66">
        <v>5</v>
      </c>
      <c r="BC33" s="66">
        <v>5</v>
      </c>
      <c r="BD33" s="66">
        <v>5</v>
      </c>
      <c r="BE33" s="67"/>
      <c r="BF33" s="67"/>
      <c r="BG33" s="66">
        <v>5</v>
      </c>
      <c r="BH33" s="66">
        <v>5</v>
      </c>
      <c r="BI33" s="66">
        <v>5</v>
      </c>
      <c r="BJ33" s="66">
        <v>5</v>
      </c>
      <c r="BK33" s="66">
        <v>5</v>
      </c>
      <c r="BL33" s="67"/>
      <c r="BM33" s="67"/>
      <c r="BN33" s="66">
        <v>5</v>
      </c>
      <c r="BO33" s="66">
        <v>5</v>
      </c>
      <c r="BP33" s="66"/>
      <c r="BQ33" s="66">
        <v>5</v>
      </c>
      <c r="BR33" s="66">
        <v>5</v>
      </c>
      <c r="BS33" s="67"/>
      <c r="BT33" s="67"/>
      <c r="BU33" s="66">
        <v>5</v>
      </c>
      <c r="BV33" s="66">
        <v>5</v>
      </c>
      <c r="BW33" s="66">
        <v>5</v>
      </c>
      <c r="BX33" s="66"/>
      <c r="BY33" s="277">
        <v>100</v>
      </c>
      <c r="BZ33" s="277"/>
      <c r="CA33" s="278">
        <v>20</v>
      </c>
      <c r="CB33" s="279"/>
      <c r="CC33" s="45"/>
    </row>
    <row r="34" spans="2:81" ht="17.25" customHeight="1">
      <c r="B34" s="252"/>
      <c r="C34" s="178" t="s">
        <v>124</v>
      </c>
      <c r="D34" s="234"/>
      <c r="E34" s="68"/>
      <c r="F34" s="68"/>
      <c r="G34" s="68"/>
      <c r="H34" s="68"/>
      <c r="I34" s="69"/>
      <c r="J34" s="69"/>
      <c r="K34" s="68"/>
      <c r="L34" s="68"/>
      <c r="M34" s="68"/>
      <c r="N34" s="68"/>
      <c r="O34" s="68"/>
      <c r="P34" s="69"/>
      <c r="Q34" s="69"/>
      <c r="R34" s="68"/>
      <c r="S34" s="68"/>
      <c r="T34" s="68"/>
      <c r="U34" s="68"/>
      <c r="V34" s="68"/>
      <c r="W34" s="69"/>
      <c r="X34" s="69"/>
      <c r="Y34" s="68"/>
      <c r="Z34" s="68"/>
      <c r="AA34" s="68"/>
      <c r="AB34" s="68"/>
      <c r="AC34" s="68"/>
      <c r="AD34" s="69"/>
      <c r="AE34" s="69"/>
      <c r="AF34" s="68"/>
      <c r="AG34" s="68"/>
      <c r="AH34" s="68"/>
      <c r="AI34" s="68"/>
      <c r="AJ34" s="240"/>
      <c r="AK34" s="240"/>
      <c r="AL34" s="241"/>
      <c r="AM34" s="242"/>
      <c r="AP34" s="45"/>
      <c r="AQ34" s="259"/>
      <c r="AR34" s="183" t="s">
        <v>124</v>
      </c>
      <c r="AS34" s="237"/>
      <c r="AT34" s="68">
        <v>5</v>
      </c>
      <c r="AU34" s="68">
        <v>5</v>
      </c>
      <c r="AV34" s="68"/>
      <c r="AW34" s="68">
        <v>5</v>
      </c>
      <c r="AX34" s="69"/>
      <c r="AY34" s="69"/>
      <c r="AZ34" s="68">
        <v>5</v>
      </c>
      <c r="BA34" s="68">
        <v>5</v>
      </c>
      <c r="BB34" s="68">
        <v>5</v>
      </c>
      <c r="BC34" s="68">
        <v>5</v>
      </c>
      <c r="BD34" s="68">
        <v>5</v>
      </c>
      <c r="BE34" s="69"/>
      <c r="BF34" s="69"/>
      <c r="BG34" s="68">
        <v>5</v>
      </c>
      <c r="BH34" s="68">
        <v>5</v>
      </c>
      <c r="BI34" s="68">
        <v>5</v>
      </c>
      <c r="BJ34" s="68">
        <v>5</v>
      </c>
      <c r="BK34" s="68">
        <v>5</v>
      </c>
      <c r="BL34" s="69"/>
      <c r="BM34" s="69"/>
      <c r="BN34" s="68">
        <v>5</v>
      </c>
      <c r="BO34" s="68">
        <v>5</v>
      </c>
      <c r="BP34" s="68"/>
      <c r="BQ34" s="68">
        <v>5</v>
      </c>
      <c r="BR34" s="68">
        <v>5</v>
      </c>
      <c r="BS34" s="69"/>
      <c r="BT34" s="69"/>
      <c r="BU34" s="68">
        <v>5</v>
      </c>
      <c r="BV34" s="68">
        <v>5</v>
      </c>
      <c r="BW34" s="68">
        <v>5</v>
      </c>
      <c r="BX34" s="68"/>
      <c r="BY34" s="243">
        <v>100</v>
      </c>
      <c r="BZ34" s="243"/>
      <c r="CA34" s="244">
        <v>20</v>
      </c>
      <c r="CB34" s="245"/>
      <c r="CC34" s="45"/>
    </row>
    <row r="35" spans="2:81" ht="17.25" customHeight="1">
      <c r="B35" s="252"/>
      <c r="C35" s="178" t="s">
        <v>126</v>
      </c>
      <c r="D35" s="234"/>
      <c r="E35" s="68"/>
      <c r="F35" s="68"/>
      <c r="G35" s="68"/>
      <c r="H35" s="68"/>
      <c r="I35" s="69"/>
      <c r="J35" s="69"/>
      <c r="K35" s="68"/>
      <c r="L35" s="68"/>
      <c r="M35" s="68"/>
      <c r="N35" s="68"/>
      <c r="O35" s="68"/>
      <c r="P35" s="69"/>
      <c r="Q35" s="69"/>
      <c r="R35" s="68"/>
      <c r="S35" s="68"/>
      <c r="T35" s="68"/>
      <c r="U35" s="68"/>
      <c r="V35" s="68"/>
      <c r="W35" s="69"/>
      <c r="X35" s="69"/>
      <c r="Y35" s="68"/>
      <c r="Z35" s="68"/>
      <c r="AA35" s="68"/>
      <c r="AB35" s="68"/>
      <c r="AC35" s="68"/>
      <c r="AD35" s="69"/>
      <c r="AE35" s="69"/>
      <c r="AF35" s="68"/>
      <c r="AG35" s="68"/>
      <c r="AH35" s="68"/>
      <c r="AI35" s="68"/>
      <c r="AJ35" s="240"/>
      <c r="AK35" s="240"/>
      <c r="AL35" s="241"/>
      <c r="AM35" s="242"/>
      <c r="AP35" s="45"/>
      <c r="AQ35" s="259"/>
      <c r="AR35" s="183" t="s">
        <v>126</v>
      </c>
      <c r="AS35" s="237"/>
      <c r="AT35" s="68">
        <v>5</v>
      </c>
      <c r="AU35" s="68">
        <v>5</v>
      </c>
      <c r="AV35" s="68"/>
      <c r="AW35" s="68">
        <v>5</v>
      </c>
      <c r="AX35" s="69"/>
      <c r="AY35" s="69"/>
      <c r="AZ35" s="68">
        <v>5</v>
      </c>
      <c r="BA35" s="68">
        <v>5</v>
      </c>
      <c r="BB35" s="68">
        <v>5</v>
      </c>
      <c r="BC35" s="68">
        <v>5</v>
      </c>
      <c r="BD35" s="68">
        <v>5</v>
      </c>
      <c r="BE35" s="69"/>
      <c r="BF35" s="69"/>
      <c r="BG35" s="68">
        <v>5</v>
      </c>
      <c r="BH35" s="68">
        <v>5</v>
      </c>
      <c r="BI35" s="68">
        <v>5</v>
      </c>
      <c r="BJ35" s="68">
        <v>5</v>
      </c>
      <c r="BK35" s="68">
        <v>5</v>
      </c>
      <c r="BL35" s="69"/>
      <c r="BM35" s="69"/>
      <c r="BN35" s="68">
        <v>5</v>
      </c>
      <c r="BO35" s="68">
        <v>5</v>
      </c>
      <c r="BP35" s="68"/>
      <c r="BQ35" s="68">
        <v>5</v>
      </c>
      <c r="BR35" s="68">
        <v>5</v>
      </c>
      <c r="BS35" s="69"/>
      <c r="BT35" s="69"/>
      <c r="BU35" s="68">
        <v>5</v>
      </c>
      <c r="BV35" s="68">
        <v>5</v>
      </c>
      <c r="BW35" s="68">
        <v>5</v>
      </c>
      <c r="BX35" s="68"/>
      <c r="BY35" s="243">
        <v>100</v>
      </c>
      <c r="BZ35" s="243"/>
      <c r="CA35" s="244">
        <v>20</v>
      </c>
      <c r="CB35" s="245"/>
      <c r="CC35" s="45"/>
    </row>
    <row r="36" spans="2:81" ht="17.25" customHeight="1">
      <c r="B36" s="252"/>
      <c r="C36" s="178" t="s">
        <v>129</v>
      </c>
      <c r="D36" s="234"/>
      <c r="E36" s="68"/>
      <c r="F36" s="68"/>
      <c r="G36" s="68"/>
      <c r="H36" s="68"/>
      <c r="I36" s="69"/>
      <c r="J36" s="69"/>
      <c r="K36" s="68"/>
      <c r="L36" s="68"/>
      <c r="M36" s="68"/>
      <c r="N36" s="68"/>
      <c r="O36" s="68"/>
      <c r="P36" s="69"/>
      <c r="Q36" s="69"/>
      <c r="R36" s="68"/>
      <c r="S36" s="68"/>
      <c r="T36" s="68"/>
      <c r="U36" s="68"/>
      <c r="V36" s="68"/>
      <c r="W36" s="69"/>
      <c r="X36" s="69"/>
      <c r="Y36" s="68"/>
      <c r="Z36" s="68"/>
      <c r="AA36" s="68"/>
      <c r="AB36" s="68"/>
      <c r="AC36" s="68"/>
      <c r="AD36" s="69"/>
      <c r="AE36" s="69"/>
      <c r="AF36" s="68"/>
      <c r="AG36" s="68"/>
      <c r="AH36" s="68"/>
      <c r="AI36" s="68"/>
      <c r="AJ36" s="235"/>
      <c r="AK36" s="236"/>
      <c r="AL36" s="178"/>
      <c r="AM36" s="179"/>
      <c r="AP36" s="45"/>
      <c r="AQ36" s="259"/>
      <c r="AR36" s="183" t="s">
        <v>129</v>
      </c>
      <c r="AS36" s="237"/>
      <c r="AT36" s="68">
        <v>5</v>
      </c>
      <c r="AU36" s="68"/>
      <c r="AV36" s="68"/>
      <c r="AW36" s="68"/>
      <c r="AX36" s="69"/>
      <c r="AY36" s="69"/>
      <c r="AZ36" s="68"/>
      <c r="BA36" s="68">
        <v>5</v>
      </c>
      <c r="BB36" s="68"/>
      <c r="BC36" s="68">
        <v>5</v>
      </c>
      <c r="BD36" s="68"/>
      <c r="BE36" s="69"/>
      <c r="BF36" s="69"/>
      <c r="BG36" s="68"/>
      <c r="BH36" s="68">
        <v>5</v>
      </c>
      <c r="BI36" s="68"/>
      <c r="BJ36" s="68">
        <v>5</v>
      </c>
      <c r="BK36" s="68"/>
      <c r="BL36" s="69"/>
      <c r="BM36" s="69"/>
      <c r="BN36" s="68"/>
      <c r="BO36" s="68">
        <v>5</v>
      </c>
      <c r="BP36" s="68"/>
      <c r="BQ36" s="68">
        <v>5</v>
      </c>
      <c r="BR36" s="68"/>
      <c r="BS36" s="69"/>
      <c r="BT36" s="69"/>
      <c r="BU36" s="68"/>
      <c r="BV36" s="68">
        <v>5</v>
      </c>
      <c r="BW36" s="68"/>
      <c r="BX36" s="68"/>
      <c r="BY36" s="238">
        <v>40</v>
      </c>
      <c r="BZ36" s="239"/>
      <c r="CA36" s="183">
        <v>8</v>
      </c>
      <c r="CB36" s="184"/>
      <c r="CC36" s="45"/>
    </row>
    <row r="37" spans="2:81" ht="17.25" customHeight="1">
      <c r="B37" s="252"/>
      <c r="C37" s="178" t="s">
        <v>131</v>
      </c>
      <c r="D37" s="234"/>
      <c r="E37" s="68"/>
      <c r="F37" s="68"/>
      <c r="G37" s="68"/>
      <c r="H37" s="68"/>
      <c r="I37" s="69"/>
      <c r="J37" s="69"/>
      <c r="K37" s="68"/>
      <c r="L37" s="68"/>
      <c r="M37" s="68"/>
      <c r="N37" s="68"/>
      <c r="O37" s="68"/>
      <c r="P37" s="69"/>
      <c r="Q37" s="69"/>
      <c r="R37" s="68"/>
      <c r="S37" s="68"/>
      <c r="T37" s="68"/>
      <c r="U37" s="68"/>
      <c r="V37" s="68"/>
      <c r="W37" s="69"/>
      <c r="X37" s="69"/>
      <c r="Y37" s="68"/>
      <c r="Z37" s="68"/>
      <c r="AA37" s="68"/>
      <c r="AB37" s="68"/>
      <c r="AC37" s="68"/>
      <c r="AD37" s="69"/>
      <c r="AE37" s="69"/>
      <c r="AF37" s="68"/>
      <c r="AG37" s="68"/>
      <c r="AH37" s="68"/>
      <c r="AI37" s="68"/>
      <c r="AJ37" s="235"/>
      <c r="AK37" s="236"/>
      <c r="AL37" s="178"/>
      <c r="AM37" s="179"/>
      <c r="AP37" s="45"/>
      <c r="AQ37" s="259"/>
      <c r="AR37" s="183" t="s">
        <v>131</v>
      </c>
      <c r="AS37" s="237"/>
      <c r="AT37" s="68"/>
      <c r="AU37" s="68">
        <v>5</v>
      </c>
      <c r="AV37" s="68"/>
      <c r="AW37" s="68">
        <v>5</v>
      </c>
      <c r="AX37" s="69"/>
      <c r="AY37" s="69"/>
      <c r="AZ37" s="68">
        <v>5</v>
      </c>
      <c r="BA37" s="68"/>
      <c r="BB37" s="68">
        <v>5</v>
      </c>
      <c r="BC37" s="68"/>
      <c r="BD37" s="68">
        <v>5</v>
      </c>
      <c r="BE37" s="69"/>
      <c r="BF37" s="69"/>
      <c r="BG37" s="68">
        <v>5</v>
      </c>
      <c r="BH37" s="68"/>
      <c r="BI37" s="68">
        <v>5</v>
      </c>
      <c r="BJ37" s="68"/>
      <c r="BK37" s="68">
        <v>5</v>
      </c>
      <c r="BL37" s="69"/>
      <c r="BM37" s="69"/>
      <c r="BN37" s="68">
        <v>5</v>
      </c>
      <c r="BO37" s="68"/>
      <c r="BP37" s="68"/>
      <c r="BQ37" s="68"/>
      <c r="BR37" s="68">
        <v>5</v>
      </c>
      <c r="BS37" s="69"/>
      <c r="BT37" s="69"/>
      <c r="BU37" s="68">
        <v>5</v>
      </c>
      <c r="BV37" s="68"/>
      <c r="BW37" s="68">
        <v>5</v>
      </c>
      <c r="BX37" s="68"/>
      <c r="BY37" s="238">
        <v>60</v>
      </c>
      <c r="BZ37" s="239"/>
      <c r="CA37" s="183">
        <v>12</v>
      </c>
      <c r="CB37" s="184"/>
      <c r="CC37" s="45"/>
    </row>
    <row r="38" spans="2:81" ht="17.25" customHeight="1" thickBot="1">
      <c r="B38" s="253"/>
      <c r="C38" s="188" t="s">
        <v>133</v>
      </c>
      <c r="D38" s="226"/>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188"/>
      <c r="AK38" s="227"/>
      <c r="AL38" s="228"/>
      <c r="AM38" s="229"/>
      <c r="AP38" s="45"/>
      <c r="AQ38" s="260"/>
      <c r="AR38" s="193" t="s">
        <v>133</v>
      </c>
      <c r="AS38" s="23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193"/>
      <c r="BZ38" s="231"/>
      <c r="CA38" s="232"/>
      <c r="CB38" s="233"/>
      <c r="CC38" s="45"/>
    </row>
    <row r="39" spans="2:81" ht="17.25" customHeight="1" thickBot="1">
      <c r="B39" s="200" t="s">
        <v>146</v>
      </c>
      <c r="C39" s="201"/>
      <c r="D39" s="202"/>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203"/>
      <c r="AK39" s="203"/>
      <c r="AL39" s="204"/>
      <c r="AM39" s="205"/>
      <c r="AP39" s="45"/>
      <c r="AQ39" s="206" t="s">
        <v>146</v>
      </c>
      <c r="AR39" s="207"/>
      <c r="AS39" s="208"/>
      <c r="AT39" s="71">
        <v>4</v>
      </c>
      <c r="AU39" s="71">
        <v>4</v>
      </c>
      <c r="AV39" s="71"/>
      <c r="AW39" s="71">
        <v>4</v>
      </c>
      <c r="AX39" s="71"/>
      <c r="AY39" s="71"/>
      <c r="AZ39" s="71">
        <v>4</v>
      </c>
      <c r="BA39" s="71">
        <v>4</v>
      </c>
      <c r="BB39" s="71">
        <v>4</v>
      </c>
      <c r="BC39" s="71">
        <v>4</v>
      </c>
      <c r="BD39" s="71">
        <v>4</v>
      </c>
      <c r="BE39" s="71"/>
      <c r="BF39" s="71"/>
      <c r="BG39" s="71">
        <v>4</v>
      </c>
      <c r="BH39" s="71">
        <v>4</v>
      </c>
      <c r="BI39" s="71">
        <v>4</v>
      </c>
      <c r="BJ39" s="71">
        <v>4</v>
      </c>
      <c r="BK39" s="71">
        <v>4</v>
      </c>
      <c r="BL39" s="71"/>
      <c r="BM39" s="71"/>
      <c r="BN39" s="71">
        <v>4</v>
      </c>
      <c r="BO39" s="71">
        <v>4</v>
      </c>
      <c r="BP39" s="71"/>
      <c r="BQ39" s="71">
        <v>4</v>
      </c>
      <c r="BR39" s="71">
        <v>4</v>
      </c>
      <c r="BS39" s="71"/>
      <c r="BT39" s="71"/>
      <c r="BU39" s="71">
        <v>4</v>
      </c>
      <c r="BV39" s="71">
        <v>4</v>
      </c>
      <c r="BW39" s="71">
        <v>4</v>
      </c>
      <c r="BX39" s="71"/>
      <c r="BY39" s="209">
        <f t="shared" ref="BY39:BY44" si="0">SUM(AT39:BX39)</f>
        <v>80</v>
      </c>
      <c r="BZ39" s="209"/>
      <c r="CA39" s="210"/>
      <c r="CB39" s="211"/>
      <c r="CC39" s="45"/>
    </row>
    <row r="40" spans="2:81" ht="17.25" customHeight="1">
      <c r="B40" s="212" t="s">
        <v>147</v>
      </c>
      <c r="C40" s="215"/>
      <c r="D40" s="216"/>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217">
        <f>SUM(E40:AI40)</f>
        <v>0</v>
      </c>
      <c r="AK40" s="217"/>
      <c r="AL40" s="217"/>
      <c r="AM40" s="218"/>
      <c r="AP40" s="45"/>
      <c r="AQ40" s="219" t="s">
        <v>147</v>
      </c>
      <c r="AR40" s="222" t="s">
        <v>148</v>
      </c>
      <c r="AS40" s="223"/>
      <c r="AT40" s="72">
        <v>5</v>
      </c>
      <c r="AU40" s="72"/>
      <c r="AV40" s="72"/>
      <c r="AW40" s="72"/>
      <c r="AX40" s="72"/>
      <c r="AY40" s="72"/>
      <c r="AZ40" s="72">
        <v>5</v>
      </c>
      <c r="BA40" s="72">
        <v>2.5</v>
      </c>
      <c r="BB40" s="72">
        <v>3</v>
      </c>
      <c r="BC40" s="72">
        <v>5</v>
      </c>
      <c r="BD40" s="72"/>
      <c r="BE40" s="72"/>
      <c r="BF40" s="72"/>
      <c r="BG40" s="72">
        <v>5</v>
      </c>
      <c r="BH40" s="72"/>
      <c r="BI40" s="72">
        <v>5</v>
      </c>
      <c r="BJ40" s="72"/>
      <c r="BK40" s="72">
        <v>2.5</v>
      </c>
      <c r="BL40" s="72"/>
      <c r="BM40" s="72"/>
      <c r="BN40" s="72"/>
      <c r="BO40" s="72">
        <v>3</v>
      </c>
      <c r="BP40" s="72"/>
      <c r="BQ40" s="72"/>
      <c r="BR40" s="72">
        <v>5</v>
      </c>
      <c r="BS40" s="72"/>
      <c r="BT40" s="72"/>
      <c r="BU40" s="72"/>
      <c r="BV40" s="72">
        <v>5</v>
      </c>
      <c r="BW40" s="72"/>
      <c r="BX40" s="72"/>
      <c r="BY40" s="224">
        <f t="shared" si="0"/>
        <v>46</v>
      </c>
      <c r="BZ40" s="224"/>
      <c r="CA40" s="224"/>
      <c r="CB40" s="225"/>
      <c r="CC40" s="45"/>
    </row>
    <row r="41" spans="2:81" ht="17.25" customHeight="1">
      <c r="B41" s="213"/>
      <c r="C41" s="178"/>
      <c r="D41" s="179"/>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180">
        <f>SUM(E41:AI41)</f>
        <v>0</v>
      </c>
      <c r="AK41" s="181"/>
      <c r="AL41" s="181"/>
      <c r="AM41" s="182"/>
      <c r="AP41" s="45"/>
      <c r="AQ41" s="220"/>
      <c r="AR41" s="198" t="s">
        <v>149</v>
      </c>
      <c r="AS41" s="199"/>
      <c r="AT41" s="73"/>
      <c r="AU41" s="73">
        <v>5</v>
      </c>
      <c r="AV41" s="73"/>
      <c r="AW41" s="73">
        <v>5</v>
      </c>
      <c r="AX41" s="73"/>
      <c r="AY41" s="73"/>
      <c r="AZ41" s="73"/>
      <c r="BA41" s="73">
        <v>2.5</v>
      </c>
      <c r="BB41" s="73">
        <v>2</v>
      </c>
      <c r="BC41" s="73"/>
      <c r="BD41" s="73">
        <v>5</v>
      </c>
      <c r="BE41" s="73"/>
      <c r="BF41" s="73"/>
      <c r="BG41" s="73"/>
      <c r="BH41" s="73">
        <v>5</v>
      </c>
      <c r="BI41" s="73"/>
      <c r="BJ41" s="73">
        <v>5</v>
      </c>
      <c r="BK41" s="73">
        <v>2.5</v>
      </c>
      <c r="BL41" s="73"/>
      <c r="BM41" s="73"/>
      <c r="BN41" s="73"/>
      <c r="BO41" s="73">
        <v>2</v>
      </c>
      <c r="BP41" s="73"/>
      <c r="BQ41" s="73">
        <v>5</v>
      </c>
      <c r="BR41" s="73"/>
      <c r="BS41" s="73"/>
      <c r="BT41" s="73"/>
      <c r="BU41" s="73">
        <v>5</v>
      </c>
      <c r="BV41" s="73"/>
      <c r="BW41" s="73">
        <v>5</v>
      </c>
      <c r="BX41" s="73"/>
      <c r="BY41" s="185">
        <f t="shared" si="0"/>
        <v>49</v>
      </c>
      <c r="BZ41" s="186"/>
      <c r="CA41" s="186"/>
      <c r="CB41" s="187"/>
      <c r="CC41" s="45"/>
    </row>
    <row r="42" spans="2:81" ht="17.25" customHeight="1">
      <c r="B42" s="213"/>
      <c r="C42" s="178"/>
      <c r="D42" s="179"/>
      <c r="E42" s="74"/>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180">
        <f>SUM(E42:AI42)</f>
        <v>0</v>
      </c>
      <c r="AK42" s="181"/>
      <c r="AL42" s="181"/>
      <c r="AM42" s="182"/>
      <c r="AP42" s="45"/>
      <c r="AQ42" s="220"/>
      <c r="AR42" s="183"/>
      <c r="AS42" s="184"/>
      <c r="AT42" s="76"/>
      <c r="AU42" s="77"/>
      <c r="AV42" s="77"/>
      <c r="AW42" s="77"/>
      <c r="AX42" s="77"/>
      <c r="AY42" s="77"/>
      <c r="AZ42" s="77"/>
      <c r="BA42" s="77"/>
      <c r="BB42" s="77"/>
      <c r="BC42" s="77"/>
      <c r="BD42" s="77"/>
      <c r="BE42" s="77"/>
      <c r="BF42" s="77"/>
      <c r="BG42" s="77"/>
      <c r="BH42" s="77"/>
      <c r="BI42" s="77"/>
      <c r="BJ42" s="77"/>
      <c r="BK42" s="77"/>
      <c r="BL42" s="77"/>
      <c r="BM42" s="77"/>
      <c r="BN42" s="77"/>
      <c r="BO42" s="77"/>
      <c r="BP42" s="77"/>
      <c r="BQ42" s="77"/>
      <c r="BR42" s="77"/>
      <c r="BS42" s="77"/>
      <c r="BT42" s="77"/>
      <c r="BU42" s="77"/>
      <c r="BV42" s="77"/>
      <c r="BW42" s="77"/>
      <c r="BX42" s="77"/>
      <c r="BY42" s="185">
        <f t="shared" si="0"/>
        <v>0</v>
      </c>
      <c r="BZ42" s="186"/>
      <c r="CA42" s="186"/>
      <c r="CB42" s="187"/>
      <c r="CC42" s="45"/>
    </row>
    <row r="43" spans="2:81" ht="17.25" customHeight="1">
      <c r="B43" s="213"/>
      <c r="C43" s="178"/>
      <c r="D43" s="179"/>
      <c r="E43" s="74"/>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180">
        <f>SUM(E43:AI43)</f>
        <v>0</v>
      </c>
      <c r="AK43" s="181"/>
      <c r="AL43" s="181"/>
      <c r="AM43" s="182"/>
      <c r="AP43" s="45"/>
      <c r="AQ43" s="220"/>
      <c r="AR43" s="183"/>
      <c r="AS43" s="184"/>
      <c r="AT43" s="76"/>
      <c r="AU43" s="77"/>
      <c r="AV43" s="77"/>
      <c r="AW43" s="77"/>
      <c r="AX43" s="77"/>
      <c r="AY43" s="77"/>
      <c r="AZ43" s="77"/>
      <c r="BA43" s="77"/>
      <c r="BB43" s="77"/>
      <c r="BC43" s="77"/>
      <c r="BD43" s="77"/>
      <c r="BE43" s="77"/>
      <c r="BF43" s="77"/>
      <c r="BG43" s="77"/>
      <c r="BH43" s="77"/>
      <c r="BI43" s="77"/>
      <c r="BJ43" s="77"/>
      <c r="BK43" s="77"/>
      <c r="BL43" s="77"/>
      <c r="BM43" s="77"/>
      <c r="BN43" s="77"/>
      <c r="BO43" s="77"/>
      <c r="BP43" s="77"/>
      <c r="BQ43" s="77"/>
      <c r="BR43" s="77"/>
      <c r="BS43" s="77"/>
      <c r="BT43" s="77"/>
      <c r="BU43" s="77"/>
      <c r="BV43" s="77"/>
      <c r="BW43" s="77"/>
      <c r="BX43" s="77"/>
      <c r="BY43" s="185">
        <f t="shared" si="0"/>
        <v>0</v>
      </c>
      <c r="BZ43" s="186"/>
      <c r="CA43" s="186"/>
      <c r="CB43" s="187"/>
      <c r="CC43" s="45"/>
    </row>
    <row r="44" spans="2:81" ht="17.25" customHeight="1" thickBot="1">
      <c r="B44" s="214"/>
      <c r="C44" s="188"/>
      <c r="D44" s="189"/>
      <c r="E44" s="78"/>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190">
        <f>SUM(E44:AI44)</f>
        <v>0</v>
      </c>
      <c r="AK44" s="191"/>
      <c r="AL44" s="191"/>
      <c r="AM44" s="192"/>
      <c r="AP44" s="45"/>
      <c r="AQ44" s="221"/>
      <c r="AR44" s="193"/>
      <c r="AS44" s="194"/>
      <c r="AT44" s="80"/>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195">
        <f t="shared" si="0"/>
        <v>0</v>
      </c>
      <c r="BZ44" s="196"/>
      <c r="CA44" s="196"/>
      <c r="CB44" s="197"/>
      <c r="CC44" s="45"/>
    </row>
    <row r="45" spans="2:81" ht="10.5" customHeight="1">
      <c r="B45" s="142" t="s">
        <v>150</v>
      </c>
      <c r="C45" s="143"/>
      <c r="D45" s="144"/>
      <c r="E45" s="151"/>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3"/>
      <c r="AP45" s="45"/>
      <c r="AQ45" s="160" t="s">
        <v>150</v>
      </c>
      <c r="AR45" s="161"/>
      <c r="AS45" s="162"/>
      <c r="AT45" s="169"/>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0"/>
      <c r="BQ45" s="170"/>
      <c r="BR45" s="170"/>
      <c r="BS45" s="170"/>
      <c r="BT45" s="170"/>
      <c r="BU45" s="170"/>
      <c r="BV45" s="170"/>
      <c r="BW45" s="170"/>
      <c r="BX45" s="170"/>
      <c r="BY45" s="170"/>
      <c r="BZ45" s="170"/>
      <c r="CA45" s="170"/>
      <c r="CB45" s="171"/>
      <c r="CC45" s="45"/>
    </row>
    <row r="46" spans="2:81" ht="10.5" customHeight="1">
      <c r="B46" s="145"/>
      <c r="C46" s="146"/>
      <c r="D46" s="147"/>
      <c r="E46" s="154"/>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6"/>
      <c r="AP46" s="45"/>
      <c r="AQ46" s="163"/>
      <c r="AR46" s="164"/>
      <c r="AS46" s="165"/>
      <c r="AT46" s="172"/>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3"/>
      <c r="BQ46" s="173"/>
      <c r="BR46" s="173"/>
      <c r="BS46" s="173"/>
      <c r="BT46" s="173"/>
      <c r="BU46" s="173"/>
      <c r="BV46" s="173"/>
      <c r="BW46" s="173"/>
      <c r="BX46" s="173"/>
      <c r="BY46" s="173"/>
      <c r="BZ46" s="173"/>
      <c r="CA46" s="173"/>
      <c r="CB46" s="174"/>
      <c r="CC46" s="45"/>
    </row>
    <row r="47" spans="2:81" ht="10.5" customHeight="1" thickBot="1">
      <c r="B47" s="148"/>
      <c r="C47" s="149"/>
      <c r="D47" s="150"/>
      <c r="E47" s="157"/>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9"/>
      <c r="AP47" s="45"/>
      <c r="AQ47" s="166"/>
      <c r="AR47" s="167"/>
      <c r="AS47" s="168"/>
      <c r="AT47" s="175"/>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76"/>
      <c r="BQ47" s="176"/>
      <c r="BR47" s="176"/>
      <c r="BS47" s="176"/>
      <c r="BT47" s="176"/>
      <c r="BU47" s="176"/>
      <c r="BV47" s="176"/>
      <c r="BW47" s="176"/>
      <c r="BX47" s="176"/>
      <c r="BY47" s="176"/>
      <c r="BZ47" s="176"/>
      <c r="CA47" s="176"/>
      <c r="CB47" s="177"/>
      <c r="CC47" s="45"/>
    </row>
    <row r="48" spans="2:81" ht="6.75" customHeight="1">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P48" s="45"/>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c r="CC48" s="45"/>
    </row>
    <row r="49" spans="2:81" ht="13.5" customHeight="1">
      <c r="B49" s="84"/>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P49" s="45"/>
      <c r="AQ49" s="86"/>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c r="BR49" s="87"/>
      <c r="BS49" s="87"/>
      <c r="BT49" s="87"/>
      <c r="BU49" s="87"/>
      <c r="BV49" s="87"/>
      <c r="BW49" s="87"/>
      <c r="BX49" s="87"/>
      <c r="BY49" s="87"/>
      <c r="BZ49" s="87"/>
      <c r="CA49" s="87"/>
      <c r="CB49" s="87"/>
      <c r="CC49" s="45"/>
    </row>
    <row r="50" spans="2:81" ht="15" customHeight="1">
      <c r="B50" s="45" t="s">
        <v>151</v>
      </c>
      <c r="C50" s="45" t="s">
        <v>152</v>
      </c>
      <c r="AJ50" s="85"/>
      <c r="AK50" s="85"/>
      <c r="AL50" s="85"/>
      <c r="AM50" s="85"/>
      <c r="AN50" s="85"/>
      <c r="AP50" s="45"/>
      <c r="AQ50" s="45" t="s">
        <v>151</v>
      </c>
      <c r="AR50" s="45" t="s">
        <v>152</v>
      </c>
      <c r="BY50" s="85"/>
      <c r="BZ50" s="85"/>
      <c r="CA50" s="85"/>
      <c r="CB50" s="85"/>
      <c r="CC50" s="87"/>
    </row>
    <row r="51" spans="2:81" ht="15" customHeight="1">
      <c r="B51" s="45" t="s">
        <v>153</v>
      </c>
      <c r="C51" s="45" t="s">
        <v>154</v>
      </c>
      <c r="AJ51" s="85"/>
      <c r="AK51" s="85"/>
      <c r="AL51" s="85"/>
      <c r="AM51" s="85"/>
      <c r="AN51" s="85"/>
      <c r="AP51" s="45"/>
      <c r="AQ51" s="45" t="s">
        <v>153</v>
      </c>
      <c r="AR51" s="45" t="s">
        <v>154</v>
      </c>
      <c r="BY51" s="85"/>
      <c r="BZ51" s="85"/>
      <c r="CA51" s="85"/>
      <c r="CB51" s="85"/>
      <c r="CC51" s="87"/>
    </row>
    <row r="52" spans="2:81" ht="15" customHeight="1">
      <c r="B52" s="45"/>
      <c r="C52" s="45" t="s">
        <v>155</v>
      </c>
      <c r="AJ52" s="85"/>
      <c r="AK52" s="85"/>
      <c r="AL52" s="85"/>
      <c r="AM52" s="85"/>
      <c r="AN52" s="85"/>
      <c r="AP52" s="45"/>
      <c r="AQ52" s="45"/>
      <c r="AR52" s="45" t="s">
        <v>155</v>
      </c>
      <c r="BY52" s="85"/>
      <c r="BZ52" s="85"/>
      <c r="CA52" s="85"/>
      <c r="CB52" s="85"/>
      <c r="CC52" s="87"/>
    </row>
    <row r="53" spans="2:81" ht="15" customHeight="1">
      <c r="B53" s="45"/>
      <c r="C53" s="45" t="s">
        <v>156</v>
      </c>
      <c r="AJ53" s="85"/>
      <c r="AK53" s="85"/>
      <c r="AL53" s="85"/>
      <c r="AM53" s="85"/>
      <c r="AN53" s="85"/>
      <c r="AP53" s="45"/>
      <c r="AQ53" s="45"/>
      <c r="AR53" s="45" t="s">
        <v>156</v>
      </c>
      <c r="BY53" s="85"/>
      <c r="BZ53" s="85"/>
      <c r="CA53" s="85"/>
      <c r="CB53" s="85"/>
      <c r="CC53" s="87"/>
    </row>
    <row r="54" spans="2:81" ht="15" customHeight="1">
      <c r="B54" s="45"/>
      <c r="C54" s="45" t="s">
        <v>157</v>
      </c>
      <c r="AJ54" s="85"/>
      <c r="AK54" s="85"/>
      <c r="AL54" s="85"/>
      <c r="AM54" s="85"/>
      <c r="AN54" s="85"/>
      <c r="AP54" s="45"/>
      <c r="AQ54" s="45"/>
      <c r="AR54" s="45" t="s">
        <v>157</v>
      </c>
      <c r="BY54" s="85"/>
      <c r="BZ54" s="85"/>
      <c r="CA54" s="85"/>
      <c r="CB54" s="85"/>
      <c r="CC54" s="87"/>
    </row>
    <row r="55" spans="2:81" ht="15" customHeight="1">
      <c r="B55" s="45"/>
      <c r="C55" s="141" t="s">
        <v>158</v>
      </c>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85"/>
      <c r="AP55" s="45"/>
      <c r="AQ55" s="45"/>
      <c r="AR55" s="141" t="s">
        <v>158</v>
      </c>
      <c r="AS55" s="141"/>
      <c r="AT55" s="141"/>
      <c r="AU55" s="141"/>
      <c r="AV55" s="141"/>
      <c r="AW55" s="141"/>
      <c r="AX55" s="141"/>
      <c r="AY55" s="141"/>
      <c r="AZ55" s="141"/>
      <c r="BA55" s="141"/>
      <c r="BB55" s="141"/>
      <c r="BC55" s="141"/>
      <c r="BD55" s="141"/>
      <c r="BE55" s="141"/>
      <c r="BF55" s="141"/>
      <c r="BG55" s="141"/>
      <c r="BH55" s="141"/>
      <c r="BI55" s="141"/>
      <c r="BJ55" s="141"/>
      <c r="BK55" s="141"/>
      <c r="BL55" s="141"/>
      <c r="BM55" s="141"/>
      <c r="BN55" s="141"/>
      <c r="BO55" s="141"/>
      <c r="BP55" s="141"/>
      <c r="BQ55" s="141"/>
      <c r="BR55" s="141"/>
      <c r="BS55" s="141"/>
      <c r="BT55" s="141"/>
      <c r="BU55" s="141"/>
      <c r="BV55" s="141"/>
      <c r="BW55" s="141"/>
      <c r="BX55" s="141"/>
      <c r="BY55" s="141"/>
      <c r="BZ55" s="141"/>
      <c r="CA55" s="141"/>
      <c r="CB55" s="141"/>
      <c r="CC55" s="87"/>
    </row>
    <row r="56" spans="2:81" ht="15" customHeight="1">
      <c r="B56" s="85"/>
      <c r="C56" s="141" t="s">
        <v>159</v>
      </c>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88"/>
      <c r="AM56" s="88"/>
      <c r="AN56" s="85"/>
      <c r="AP56" s="45"/>
      <c r="AQ56" s="85"/>
      <c r="AR56" s="141" t="s">
        <v>159</v>
      </c>
      <c r="AS56" s="141"/>
      <c r="AT56" s="141"/>
      <c r="AU56" s="141"/>
      <c r="AV56" s="141"/>
      <c r="AW56" s="141"/>
      <c r="AX56" s="141"/>
      <c r="AY56" s="141"/>
      <c r="AZ56" s="141"/>
      <c r="BA56" s="141"/>
      <c r="BB56" s="141"/>
      <c r="BC56" s="141"/>
      <c r="BD56" s="141"/>
      <c r="BE56" s="141"/>
      <c r="BF56" s="141"/>
      <c r="BG56" s="141"/>
      <c r="BH56" s="141"/>
      <c r="BI56" s="141"/>
      <c r="BJ56" s="141"/>
      <c r="BK56" s="141"/>
      <c r="BL56" s="141"/>
      <c r="BM56" s="141"/>
      <c r="BN56" s="141"/>
      <c r="BO56" s="141"/>
      <c r="BP56" s="141"/>
      <c r="BQ56" s="141"/>
      <c r="BR56" s="141"/>
      <c r="BS56" s="141"/>
      <c r="BT56" s="141"/>
      <c r="BU56" s="141"/>
      <c r="BV56" s="141"/>
      <c r="BW56" s="141"/>
      <c r="BX56" s="141"/>
      <c r="BY56" s="141"/>
      <c r="BZ56" s="141"/>
      <c r="CA56" s="88"/>
      <c r="CB56" s="88"/>
      <c r="CC56" s="87"/>
    </row>
  </sheetData>
  <mergeCells count="224">
    <mergeCell ref="A1:AM1"/>
    <mergeCell ref="AP1:CB1"/>
    <mergeCell ref="A2:AM2"/>
    <mergeCell ref="AP2:CB2"/>
    <mergeCell ref="A5:I5"/>
    <mergeCell ref="AP5:BX5"/>
    <mergeCell ref="O9:T9"/>
    <mergeCell ref="U9:AM9"/>
    <mergeCell ref="BD9:BI9"/>
    <mergeCell ref="BJ9:CB9"/>
    <mergeCell ref="O10:T10"/>
    <mergeCell ref="U10:AM10"/>
    <mergeCell ref="BD10:BI10"/>
    <mergeCell ref="BJ10:CB10"/>
    <mergeCell ref="A6:AH6"/>
    <mergeCell ref="AP6:BW6"/>
    <mergeCell ref="P7:T7"/>
    <mergeCell ref="BE7:BI7"/>
    <mergeCell ref="O8:T8"/>
    <mergeCell ref="U8:AM8"/>
    <mergeCell ref="BD8:BI8"/>
    <mergeCell ref="BJ8:CB8"/>
    <mergeCell ref="O11:T11"/>
    <mergeCell ref="U11:AM11"/>
    <mergeCell ref="BD11:BI11"/>
    <mergeCell ref="BJ11:CB11"/>
    <mergeCell ref="B13:C13"/>
    <mergeCell ref="F13:G13"/>
    <mergeCell ref="H13:AM13"/>
    <mergeCell ref="AQ13:AR13"/>
    <mergeCell ref="AU13:AV13"/>
    <mergeCell ref="AW13:CB13"/>
    <mergeCell ref="AQ15:AY15"/>
    <mergeCell ref="AZ15:BE15"/>
    <mergeCell ref="BF15:BH15"/>
    <mergeCell ref="BI15:BS15"/>
    <mergeCell ref="BT15:BX15"/>
    <mergeCell ref="BY15:CB15"/>
    <mergeCell ref="B14:J14"/>
    <mergeCell ref="K14:AM14"/>
    <mergeCell ref="AQ14:AY14"/>
    <mergeCell ref="AZ14:CB14"/>
    <mergeCell ref="B15:J15"/>
    <mergeCell ref="K15:P15"/>
    <mergeCell ref="Q15:S15"/>
    <mergeCell ref="T15:AD15"/>
    <mergeCell ref="AE15:AI15"/>
    <mergeCell ref="AJ15:AM15"/>
    <mergeCell ref="B18:J18"/>
    <mergeCell ref="K18:AM18"/>
    <mergeCell ref="AQ18:AY18"/>
    <mergeCell ref="AZ18:CB18"/>
    <mergeCell ref="B19:J19"/>
    <mergeCell ref="K19:AM19"/>
    <mergeCell ref="AQ19:AY19"/>
    <mergeCell ref="AZ19:CB19"/>
    <mergeCell ref="A16:AN16"/>
    <mergeCell ref="AP16:CC16"/>
    <mergeCell ref="B17:J17"/>
    <mergeCell ref="K17:AM17"/>
    <mergeCell ref="AQ17:AY17"/>
    <mergeCell ref="AZ17:CB17"/>
    <mergeCell ref="E22:J22"/>
    <mergeCell ref="K22:AM22"/>
    <mergeCell ref="AT22:AY22"/>
    <mergeCell ref="AZ22:CB22"/>
    <mergeCell ref="E23:J23"/>
    <mergeCell ref="K23:AM23"/>
    <mergeCell ref="AT23:AY23"/>
    <mergeCell ref="AZ23:CB23"/>
    <mergeCell ref="B20:J20"/>
    <mergeCell ref="K20:AM20"/>
    <mergeCell ref="AQ20:AY20"/>
    <mergeCell ref="AZ20:CB20"/>
    <mergeCell ref="B21:D23"/>
    <mergeCell ref="E21:J21"/>
    <mergeCell ref="K21:AM21"/>
    <mergeCell ref="AQ21:AS23"/>
    <mergeCell ref="AT21:AY21"/>
    <mergeCell ref="AZ21:CB21"/>
    <mergeCell ref="AZ24:BF24"/>
    <mergeCell ref="BG24:BM24"/>
    <mergeCell ref="BN24:BT24"/>
    <mergeCell ref="BU24:CB24"/>
    <mergeCell ref="B25:I30"/>
    <mergeCell ref="K25:Q25"/>
    <mergeCell ref="R25:X25"/>
    <mergeCell ref="Y25:AE25"/>
    <mergeCell ref="AF25:AM25"/>
    <mergeCell ref="AQ25:AX30"/>
    <mergeCell ref="B24:J24"/>
    <mergeCell ref="K24:Q24"/>
    <mergeCell ref="R24:X24"/>
    <mergeCell ref="Y24:AE24"/>
    <mergeCell ref="AF24:AM24"/>
    <mergeCell ref="AQ24:AY24"/>
    <mergeCell ref="AZ25:BF25"/>
    <mergeCell ref="BG25:BM25"/>
    <mergeCell ref="BN25:BT25"/>
    <mergeCell ref="BU25:CB25"/>
    <mergeCell ref="K26:Q26"/>
    <mergeCell ref="R26:X26"/>
    <mergeCell ref="Y26:AE26"/>
    <mergeCell ref="AF26:AM26"/>
    <mergeCell ref="AZ26:BF26"/>
    <mergeCell ref="BG26:BM26"/>
    <mergeCell ref="BN26:BT26"/>
    <mergeCell ref="BU26:CB26"/>
    <mergeCell ref="K27:Q27"/>
    <mergeCell ref="R27:X27"/>
    <mergeCell ref="Y27:AE27"/>
    <mergeCell ref="AF27:AM27"/>
    <mergeCell ref="AZ27:BF27"/>
    <mergeCell ref="BG27:BM27"/>
    <mergeCell ref="BN27:BT27"/>
    <mergeCell ref="BU27:CB27"/>
    <mergeCell ref="BN28:BT28"/>
    <mergeCell ref="BU28:CB28"/>
    <mergeCell ref="K29:Q29"/>
    <mergeCell ref="R29:X29"/>
    <mergeCell ref="Y29:AE29"/>
    <mergeCell ref="AF29:AM29"/>
    <mergeCell ref="AZ29:BF29"/>
    <mergeCell ref="BG29:BM29"/>
    <mergeCell ref="BN29:BT29"/>
    <mergeCell ref="BU29:CB29"/>
    <mergeCell ref="K28:Q28"/>
    <mergeCell ref="R28:X28"/>
    <mergeCell ref="Y28:AE28"/>
    <mergeCell ref="AF28:AM28"/>
    <mergeCell ref="AZ28:BF28"/>
    <mergeCell ref="BG28:BM28"/>
    <mergeCell ref="B33:B38"/>
    <mergeCell ref="C33:D33"/>
    <mergeCell ref="AJ33:AK33"/>
    <mergeCell ref="AL33:AM33"/>
    <mergeCell ref="AQ33:AQ38"/>
    <mergeCell ref="AR33:AS33"/>
    <mergeCell ref="BN30:BT30"/>
    <mergeCell ref="BU30:CB30"/>
    <mergeCell ref="B31:B32"/>
    <mergeCell ref="C31:D31"/>
    <mergeCell ref="AJ31:AM31"/>
    <mergeCell ref="AQ31:AQ32"/>
    <mergeCell ref="AR31:AS31"/>
    <mergeCell ref="BY31:CB31"/>
    <mergeCell ref="C32:D32"/>
    <mergeCell ref="AJ32:AK32"/>
    <mergeCell ref="K30:Q30"/>
    <mergeCell ref="R30:X30"/>
    <mergeCell ref="Y30:AE30"/>
    <mergeCell ref="AF30:AM30"/>
    <mergeCell ref="AZ30:BF30"/>
    <mergeCell ref="BG30:BM30"/>
    <mergeCell ref="BY33:BZ33"/>
    <mergeCell ref="CA33:CB33"/>
    <mergeCell ref="C34:D34"/>
    <mergeCell ref="AJ34:AK34"/>
    <mergeCell ref="AL34:AM34"/>
    <mergeCell ref="AR34:AS34"/>
    <mergeCell ref="BY34:BZ34"/>
    <mergeCell ref="CA34:CB34"/>
    <mergeCell ref="AL32:AM32"/>
    <mergeCell ref="AR32:AS32"/>
    <mergeCell ref="BY32:BZ32"/>
    <mergeCell ref="CA32:CB32"/>
    <mergeCell ref="C36:D36"/>
    <mergeCell ref="AJ36:AK36"/>
    <mergeCell ref="AL36:AM36"/>
    <mergeCell ref="AR36:AS36"/>
    <mergeCell ref="BY36:BZ36"/>
    <mergeCell ref="CA36:CB36"/>
    <mergeCell ref="C35:D35"/>
    <mergeCell ref="AJ35:AK35"/>
    <mergeCell ref="AL35:AM35"/>
    <mergeCell ref="AR35:AS35"/>
    <mergeCell ref="BY35:BZ35"/>
    <mergeCell ref="CA35:CB35"/>
    <mergeCell ref="C38:D38"/>
    <mergeCell ref="AJ38:AK38"/>
    <mergeCell ref="AL38:AM38"/>
    <mergeCell ref="AR38:AS38"/>
    <mergeCell ref="BY38:BZ38"/>
    <mergeCell ref="CA38:CB38"/>
    <mergeCell ref="C37:D37"/>
    <mergeCell ref="AJ37:AK37"/>
    <mergeCell ref="AL37:AM37"/>
    <mergeCell ref="AR37:AS37"/>
    <mergeCell ref="BY37:BZ37"/>
    <mergeCell ref="CA37:CB37"/>
    <mergeCell ref="C41:D41"/>
    <mergeCell ref="AJ41:AM41"/>
    <mergeCell ref="AR41:AS41"/>
    <mergeCell ref="BY41:CB41"/>
    <mergeCell ref="C42:D42"/>
    <mergeCell ref="AJ42:AM42"/>
    <mergeCell ref="AR42:AS42"/>
    <mergeCell ref="BY42:CB42"/>
    <mergeCell ref="B39:D39"/>
    <mergeCell ref="AJ39:AM39"/>
    <mergeCell ref="AQ39:AS39"/>
    <mergeCell ref="BY39:CB39"/>
    <mergeCell ref="B40:B44"/>
    <mergeCell ref="C40:D40"/>
    <mergeCell ref="AJ40:AM40"/>
    <mergeCell ref="AQ40:AQ44"/>
    <mergeCell ref="AR40:AS40"/>
    <mergeCell ref="BY40:CB40"/>
    <mergeCell ref="C56:AK56"/>
    <mergeCell ref="AR56:BZ56"/>
    <mergeCell ref="B45:D47"/>
    <mergeCell ref="E45:AM47"/>
    <mergeCell ref="AQ45:AS47"/>
    <mergeCell ref="AT45:CB47"/>
    <mergeCell ref="C55:AM55"/>
    <mergeCell ref="AR55:CB55"/>
    <mergeCell ref="C43:D43"/>
    <mergeCell ref="AJ43:AM43"/>
    <mergeCell ref="AR43:AS43"/>
    <mergeCell ref="BY43:CB43"/>
    <mergeCell ref="C44:D44"/>
    <mergeCell ref="AJ44:AM44"/>
    <mergeCell ref="AR44:AS44"/>
    <mergeCell ref="BY44:CB44"/>
  </mergeCells>
  <phoneticPr fontId="22"/>
  <printOptions horizontalCentered="1"/>
  <pageMargins left="0.47244094488188981" right="0.23622047244094491" top="0.59055118110236227" bottom="0.35433070866141736" header="0.51181102362204722" footer="0.39370078740157483"/>
  <pageSetup paperSize="9" scale="75" fitToWidth="2" orientation="portrait" r:id="rId1"/>
  <headerFooter alignWithMargins="0"/>
  <colBreaks count="1" manualBreakCount="1">
    <brk id="40" max="5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勤務形態一覧表（就労移行支援）</vt:lpstr>
      <vt:lpstr>勤務形態一覧表（認定指定就労移行支援）</vt:lpstr>
      <vt:lpstr>勤務形態一覧表（就労定着支援）</vt:lpstr>
      <vt:lpstr>施設外就労実績</vt:lpstr>
      <vt:lpstr>'勤務形態一覧表（就労移行支援）'!Print_Area</vt:lpstr>
      <vt:lpstr>'勤務形態一覧表（就労定着支援）'!Print_Area</vt:lpstr>
      <vt:lpstr>'勤務形態一覧表（認定指定就労移行支援）'!Print_Area</vt:lpstr>
      <vt:lpstr>施設外就労実績!Print_Area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2024-10-29T10:40:06Z</dcterms:created>
  <dcterms:modified xsi:type="dcterms:W3CDTF">2024-11-22T00:55:30Z</dcterms:modified>
</cp:coreProperties>
</file>